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corpion\Desktop\"/>
    </mc:Choice>
  </mc:AlternateContent>
  <bookViews>
    <workbookView xWindow="0" yWindow="0" windowWidth="15360" windowHeight="7755" firstSheet="3" activeTab="3"/>
  </bookViews>
  <sheets>
    <sheet name="Expenses and Net income" sheetId="1" r:id="rId1"/>
    <sheet name="Total operating revenues" sheetId="2" r:id="rId2"/>
    <sheet name="Statement of Financial position" sheetId="18" r:id="rId3"/>
    <sheet name="Ratios" sheetId="19" r:id="rId4"/>
    <sheet name="Profitability ratios " sheetId="3" r:id="rId5"/>
    <sheet name="Sales Analysis" sheetId="13" r:id="rId6"/>
    <sheet name="Gearing ratios" sheetId="4" r:id="rId7"/>
    <sheet name="Liquidity ratios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G12" i="5"/>
  <c r="F12" i="5"/>
  <c r="E12" i="5"/>
  <c r="D12" i="5"/>
  <c r="E11" i="5" l="1"/>
  <c r="F11" i="5"/>
  <c r="G11" i="5"/>
  <c r="H11" i="5"/>
  <c r="E10" i="5"/>
  <c r="F10" i="5"/>
  <c r="G10" i="5"/>
  <c r="H10" i="5"/>
  <c r="D11" i="5"/>
  <c r="D10" i="5"/>
  <c r="E3" i="5"/>
  <c r="E8" i="5" s="1"/>
  <c r="F3" i="5"/>
  <c r="F8" i="5" s="1"/>
  <c r="G3" i="5"/>
  <c r="G8" i="5" s="1"/>
  <c r="H3" i="5"/>
  <c r="H8" i="5" s="1"/>
  <c r="D3" i="5"/>
  <c r="D8" i="5" s="1"/>
  <c r="E5" i="5"/>
  <c r="F5" i="5"/>
  <c r="G5" i="5"/>
  <c r="H5" i="5"/>
  <c r="E4" i="5"/>
  <c r="E9" i="5" s="1"/>
  <c r="F4" i="5"/>
  <c r="F9" i="5" s="1"/>
  <c r="G4" i="5"/>
  <c r="G9" i="5" s="1"/>
  <c r="H4" i="5"/>
  <c r="H9" i="5" s="1"/>
  <c r="E6" i="5"/>
  <c r="F6" i="5"/>
  <c r="G6" i="5"/>
  <c r="H6" i="5"/>
  <c r="D5" i="5"/>
  <c r="D4" i="5"/>
  <c r="D9" i="5" s="1"/>
  <c r="G3" i="3"/>
  <c r="H3" i="3"/>
  <c r="I3" i="3"/>
  <c r="F3" i="3"/>
  <c r="G4" i="3"/>
  <c r="H4" i="3"/>
  <c r="I4" i="3"/>
  <c r="G5" i="3"/>
  <c r="H5" i="3"/>
  <c r="I5" i="3"/>
  <c r="F5" i="3"/>
  <c r="F4" i="3"/>
  <c r="G32" i="19" l="1"/>
  <c r="H32" i="19"/>
  <c r="I32" i="19"/>
  <c r="J32" i="19"/>
  <c r="F32" i="19"/>
  <c r="G13" i="4"/>
  <c r="H13" i="4"/>
  <c r="I13" i="4"/>
  <c r="F13" i="4"/>
  <c r="G12" i="4"/>
  <c r="H12" i="4"/>
  <c r="I12" i="4"/>
  <c r="F12" i="4"/>
  <c r="G7" i="4"/>
  <c r="H7" i="4"/>
  <c r="I7" i="4"/>
  <c r="F7" i="4"/>
  <c r="G6" i="4"/>
  <c r="H6" i="4"/>
  <c r="I6" i="4"/>
  <c r="F6" i="4"/>
  <c r="G5" i="13"/>
  <c r="H5" i="13"/>
  <c r="I5" i="13"/>
  <c r="J5" i="13"/>
  <c r="F5" i="13"/>
  <c r="G6" i="13"/>
  <c r="H6" i="13"/>
  <c r="I6" i="13"/>
  <c r="J6" i="13"/>
  <c r="F6" i="13"/>
  <c r="F7" i="13" s="1"/>
  <c r="G19" i="3"/>
  <c r="H19" i="3"/>
  <c r="I19" i="3"/>
  <c r="F19" i="3"/>
  <c r="G15" i="3"/>
  <c r="H15" i="3"/>
  <c r="I15" i="3"/>
  <c r="F4" i="18"/>
  <c r="G4" i="18"/>
  <c r="H5" i="4" s="1"/>
  <c r="H11" i="4" s="1"/>
  <c r="H4" i="18"/>
  <c r="I4" i="18"/>
  <c r="E4" i="18"/>
  <c r="F5" i="4" s="1"/>
  <c r="F11" i="4" s="1"/>
  <c r="F15" i="3"/>
  <c r="G9" i="3"/>
  <c r="H9" i="3"/>
  <c r="I9" i="3"/>
  <c r="F9" i="3"/>
  <c r="G10" i="3"/>
  <c r="G20" i="3" s="1"/>
  <c r="H10" i="3"/>
  <c r="H20" i="3" s="1"/>
  <c r="I10" i="3"/>
  <c r="I20" i="3" s="1"/>
  <c r="F10" i="3"/>
  <c r="F20" i="3" s="1"/>
  <c r="J7" i="13" l="1"/>
  <c r="I5" i="4"/>
  <c r="I11" i="4" s="1"/>
  <c r="G5" i="4"/>
  <c r="G11" i="4" s="1"/>
  <c r="H7" i="13" l="1"/>
  <c r="I7" i="13"/>
  <c r="G7" i="13"/>
  <c r="G8" i="4"/>
  <c r="H8" i="4"/>
  <c r="I8" i="4"/>
  <c r="F8" i="4"/>
  <c r="G6" i="3"/>
  <c r="H6" i="3"/>
  <c r="I6" i="3"/>
  <c r="F6" i="3"/>
  <c r="G11" i="3"/>
  <c r="F21" i="3" l="1"/>
  <c r="H21" i="3"/>
  <c r="H11" i="3"/>
  <c r="I11" i="3"/>
  <c r="F14" i="3"/>
  <c r="I14" i="3"/>
  <c r="I14" i="4" s="1"/>
  <c r="G14" i="3"/>
  <c r="G14" i="4" s="1"/>
  <c r="G21" i="3"/>
  <c r="F11" i="3"/>
  <c r="H14" i="3"/>
  <c r="H14" i="4" s="1"/>
  <c r="I21" i="3"/>
  <c r="D6" i="5"/>
  <c r="I16" i="3" l="1"/>
  <c r="H16" i="3"/>
  <c r="G16" i="3"/>
  <c r="F16" i="3"/>
</calcChain>
</file>

<file path=xl/sharedStrings.xml><?xml version="1.0" encoding="utf-8"?>
<sst xmlns="http://schemas.openxmlformats.org/spreadsheetml/2006/main" count="110" uniqueCount="92">
  <si>
    <t>Sales Revenue</t>
  </si>
  <si>
    <t>Long term Finance</t>
  </si>
  <si>
    <t>Equity finance</t>
  </si>
  <si>
    <t>Gearing Ratio</t>
  </si>
  <si>
    <t>Gross Profit</t>
  </si>
  <si>
    <t>Gross Profit Margin</t>
  </si>
  <si>
    <t>Operating Profit</t>
  </si>
  <si>
    <t>Operating Profit Margin</t>
  </si>
  <si>
    <t>Capital Employed</t>
  </si>
  <si>
    <t>ROCE</t>
  </si>
  <si>
    <t>Operating Expenses</t>
  </si>
  <si>
    <t>Sales</t>
  </si>
  <si>
    <t>Operating expenses to Sales</t>
  </si>
  <si>
    <t xml:space="preserve">Current assets </t>
  </si>
  <si>
    <t xml:space="preserve">Current ratio </t>
  </si>
  <si>
    <t>Inventory</t>
  </si>
  <si>
    <t>Current Liabilities</t>
  </si>
  <si>
    <t>Acid Test Ratio</t>
  </si>
  <si>
    <t>Operating profit before I&amp;T</t>
  </si>
  <si>
    <t>Interest</t>
  </si>
  <si>
    <t>Interest Cover</t>
  </si>
  <si>
    <t>Current assets</t>
  </si>
  <si>
    <t>INCOME STATEMENT</t>
  </si>
  <si>
    <t>Time Period</t>
  </si>
  <si>
    <t>Total current assets</t>
  </si>
  <si>
    <t>Intangible assets</t>
  </si>
  <si>
    <t>Total assets</t>
  </si>
  <si>
    <t>Total current liabilities</t>
  </si>
  <si>
    <t>Total liabilities</t>
  </si>
  <si>
    <t>PROFITABILITY RATIOS</t>
  </si>
  <si>
    <t>FINANCIAL RATIOS</t>
  </si>
  <si>
    <t>Growth in Sales Revenues</t>
  </si>
  <si>
    <t xml:space="preserve">SALES ANALYSIS </t>
  </si>
  <si>
    <t>Year to</t>
  </si>
  <si>
    <t>All Millions</t>
  </si>
  <si>
    <t>Personnel expenses</t>
  </si>
  <si>
    <t>Depreciation &amp; amortization</t>
  </si>
  <si>
    <t>Litigation provision (benefit)</t>
  </si>
  <si>
    <t>Total operating expenses</t>
  </si>
  <si>
    <t>Total Operating Revenues</t>
  </si>
  <si>
    <t>Operating Income</t>
  </si>
  <si>
    <t>Non-Operating Income (Net)</t>
  </si>
  <si>
    <t>Income Before taxes</t>
  </si>
  <si>
    <t>Income Tax Provision</t>
  </si>
  <si>
    <t>Adjustment For Non-Controlling Interest</t>
  </si>
  <si>
    <t>Net income attributable to Visa Inc.</t>
  </si>
  <si>
    <r>
      <t>Network &amp; processing</t>
    </r>
    <r>
      <rPr>
        <vertAlign val="superscript"/>
        <sz val="12"/>
        <color theme="1"/>
        <rFont val="Times New Roman"/>
        <family val="1"/>
      </rPr>
      <t>1</t>
    </r>
  </si>
  <si>
    <r>
      <t>Marketing</t>
    </r>
    <r>
      <rPr>
        <vertAlign val="superscript"/>
        <sz val="12"/>
        <color theme="1"/>
        <rFont val="Times New Roman"/>
        <family val="1"/>
      </rPr>
      <t>2</t>
    </r>
  </si>
  <si>
    <r>
      <t>Professional fees</t>
    </r>
    <r>
      <rPr>
        <vertAlign val="superscript"/>
        <sz val="12"/>
        <color theme="1"/>
        <rFont val="Times New Roman"/>
        <family val="1"/>
      </rPr>
      <t>3</t>
    </r>
  </si>
  <si>
    <r>
      <t>General &amp; administrative expenses</t>
    </r>
    <r>
      <rPr>
        <vertAlign val="superscript"/>
        <sz val="12"/>
        <color theme="1"/>
        <rFont val="Times New Roman"/>
        <family val="1"/>
      </rPr>
      <t>4</t>
    </r>
  </si>
  <si>
    <t>EXPENSES AND NET INCOME</t>
  </si>
  <si>
    <t>Service revenues</t>
  </si>
  <si>
    <t>Data processing revenues</t>
  </si>
  <si>
    <t>International transaction fees</t>
  </si>
  <si>
    <t>Other revenues</t>
  </si>
  <si>
    <t>Incentives</t>
  </si>
  <si>
    <t>Total operating revenues</t>
  </si>
  <si>
    <t>Investments &amp; Client</t>
  </si>
  <si>
    <t>Property, equipment &amp;</t>
  </si>
  <si>
    <t>technology, net</t>
  </si>
  <si>
    <t>Total other assets</t>
  </si>
  <si>
    <t>Goodwill</t>
  </si>
  <si>
    <t>Deferred tax liabilities</t>
  </si>
  <si>
    <t>Total other liabilities</t>
  </si>
  <si>
    <t>Total Equity</t>
  </si>
  <si>
    <t>ASSETS AND LIABILITIES</t>
  </si>
  <si>
    <t>Sales Growth</t>
  </si>
  <si>
    <t>-</t>
  </si>
  <si>
    <t>Operating Revenues</t>
  </si>
  <si>
    <t>Adjustment Capitalizing Marketing Spend</t>
  </si>
  <si>
    <t>Non-Operating Income</t>
  </si>
  <si>
    <t>Tax</t>
  </si>
  <si>
    <t>Adjustment for Non-controlling interest</t>
  </si>
  <si>
    <t>Net income After Tax</t>
  </si>
  <si>
    <t>Total Assets</t>
  </si>
  <si>
    <t>Marketing Assets</t>
  </si>
  <si>
    <t>Total + Marketing Assets</t>
  </si>
  <si>
    <t>Total Liabilities</t>
  </si>
  <si>
    <t>Accumulated Earning Beginning of Year</t>
  </si>
  <si>
    <t>Adjustment for Increase in Brand Value</t>
  </si>
  <si>
    <t>Dividends and Share Buy Back</t>
  </si>
  <si>
    <t>Accumulated Earnings End of Year</t>
  </si>
  <si>
    <t>Paid Up Capital</t>
  </si>
  <si>
    <t>Adjustments</t>
  </si>
  <si>
    <t>ROIC</t>
  </si>
  <si>
    <t>ROE</t>
  </si>
  <si>
    <t>Total Asset Turnover</t>
  </si>
  <si>
    <t>ROA</t>
  </si>
  <si>
    <t xml:space="preserve"> RATIO ANALYSIS</t>
  </si>
  <si>
    <t>TOTAL OPERATING REVENUES</t>
  </si>
  <si>
    <t xml:space="preserve">Description </t>
  </si>
  <si>
    <t>LIQUIDITY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</si>
</sst>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 Unicode MS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7A5F60"/>
      <name val="Arial"/>
      <family val="2"/>
    </font>
    <font>
      <b/>
      <sz val="12"/>
      <name val="Arial Unicode MS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i/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u/>
      <sz val="9.5"/>
      <color theme="1"/>
      <name val="Times New Roman"/>
      <family val="1"/>
    </font>
    <font>
      <i/>
      <sz val="8.5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3" fillId="0" borderId="1" xfId="0" applyFont="1" applyBorder="1" applyAlignment="1">
      <alignment vertical="center"/>
    </xf>
    <xf numFmtId="0" fontId="14" fillId="0" borderId="0" xfId="0" applyFont="1"/>
    <xf numFmtId="4" fontId="0" fillId="0" borderId="0" xfId="0" applyNumberFormat="1"/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14" fillId="0" borderId="1" xfId="0" applyFont="1" applyBorder="1"/>
    <xf numFmtId="4" fontId="3" fillId="0" borderId="1" xfId="0" applyNumberFormat="1" applyFont="1" applyBorder="1"/>
    <xf numFmtId="9" fontId="14" fillId="0" borderId="1" xfId="2" applyFont="1" applyBorder="1"/>
    <xf numFmtId="0" fontId="14" fillId="0" borderId="2" xfId="0" applyFont="1" applyBorder="1"/>
    <xf numFmtId="0" fontId="1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14" fontId="22" fillId="0" borderId="1" xfId="0" applyNumberFormat="1" applyFont="1" applyBorder="1" applyAlignment="1">
      <alignment horizontal="right" vertic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2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1" xfId="0" applyNumberFormat="1" applyFont="1" applyBorder="1"/>
    <xf numFmtId="6" fontId="3" fillId="0" borderId="1" xfId="0" applyNumberFormat="1" applyFont="1" applyBorder="1"/>
    <xf numFmtId="0" fontId="14" fillId="0" borderId="0" xfId="0" applyFont="1" applyBorder="1" applyAlignment="1">
      <alignment vertical="center"/>
    </xf>
    <xf numFmtId="14" fontId="3" fillId="0" borderId="1" xfId="0" applyNumberFormat="1" applyFont="1" applyBorder="1"/>
    <xf numFmtId="0" fontId="14" fillId="4" borderId="1" xfId="0" applyFont="1" applyFill="1" applyBorder="1"/>
    <xf numFmtId="9" fontId="14" fillId="4" borderId="1" xfId="2" applyFont="1" applyFill="1" applyBorder="1"/>
    <xf numFmtId="0" fontId="14" fillId="5" borderId="1" xfId="0" applyFont="1" applyFill="1" applyBorder="1"/>
    <xf numFmtId="9" fontId="14" fillId="5" borderId="1" xfId="2" applyFont="1" applyFill="1" applyBorder="1"/>
    <xf numFmtId="0" fontId="14" fillId="6" borderId="1" xfId="0" applyFont="1" applyFill="1" applyBorder="1"/>
    <xf numFmtId="9" fontId="14" fillId="6" borderId="1" xfId="2" applyFont="1" applyFill="1" applyBorder="1"/>
    <xf numFmtId="1" fontId="14" fillId="5" borderId="1" xfId="0" applyNumberFormat="1" applyFont="1" applyFill="1" applyBorder="1"/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4" fontId="25" fillId="0" borderId="0" xfId="0" applyNumberFormat="1" applyFont="1" applyFill="1" applyBorder="1" applyAlignment="1">
      <alignment vertical="center"/>
    </xf>
    <xf numFmtId="6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6" fontId="26" fillId="0" borderId="0" xfId="0" applyNumberFormat="1" applyFont="1" applyFill="1" applyBorder="1" applyAlignment="1">
      <alignment vertical="center"/>
    </xf>
    <xf numFmtId="6" fontId="25" fillId="0" borderId="0" xfId="0" applyNumberFormat="1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0" fontId="3" fillId="6" borderId="1" xfId="0" applyNumberFormat="1" applyFont="1" applyFill="1" applyBorder="1" applyAlignment="1">
      <alignment horizontal="right" vertical="center"/>
    </xf>
    <xf numFmtId="10" fontId="3" fillId="6" borderId="1" xfId="0" applyNumberFormat="1" applyFont="1" applyFill="1" applyBorder="1" applyAlignment="1">
      <alignment vertical="center"/>
    </xf>
    <xf numFmtId="0" fontId="22" fillId="7" borderId="1" xfId="0" applyFont="1" applyFill="1" applyBorder="1" applyAlignment="1">
      <alignment horizontal="right" vertical="center"/>
    </xf>
    <xf numFmtId="14" fontId="22" fillId="7" borderId="1" xfId="0" applyNumberFormat="1" applyFont="1" applyFill="1" applyBorder="1" applyAlignment="1">
      <alignment vertical="center"/>
    </xf>
    <xf numFmtId="14" fontId="22" fillId="7" borderId="1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6" fontId="3" fillId="6" borderId="1" xfId="0" applyNumberFormat="1" applyFont="1" applyFill="1" applyBorder="1" applyAlignment="1">
      <alignment horizontal="right" vertical="center"/>
    </xf>
    <xf numFmtId="6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vertical="center"/>
    </xf>
    <xf numFmtId="6" fontId="14" fillId="6" borderId="1" xfId="0" applyNumberFormat="1" applyFont="1" applyFill="1" applyBorder="1" applyAlignment="1">
      <alignment horizontal="right" vertical="center"/>
    </xf>
    <xf numFmtId="6" fontId="14" fillId="6" borderId="1" xfId="0" applyNumberFormat="1" applyFont="1" applyFill="1" applyBorder="1" applyAlignment="1">
      <alignment vertical="center"/>
    </xf>
    <xf numFmtId="6" fontId="22" fillId="6" borderId="1" xfId="0" applyNumberFormat="1" applyFont="1" applyFill="1" applyBorder="1" applyAlignment="1">
      <alignment horizontal="right" vertical="center"/>
    </xf>
    <xf numFmtId="6" fontId="22" fillId="6" borderId="1" xfId="0" applyNumberFormat="1" applyFont="1" applyFill="1" applyBorder="1" applyAlignment="1">
      <alignment vertical="center"/>
    </xf>
    <xf numFmtId="0" fontId="23" fillId="9" borderId="2" xfId="0" applyFont="1" applyFill="1" applyBorder="1" applyAlignment="1">
      <alignment vertical="center"/>
    </xf>
    <xf numFmtId="14" fontId="22" fillId="5" borderId="1" xfId="0" applyNumberFormat="1" applyFont="1" applyFill="1" applyBorder="1" applyAlignment="1">
      <alignment vertical="center"/>
    </xf>
    <xf numFmtId="0" fontId="14" fillId="3" borderId="1" xfId="0" applyFont="1" applyFill="1" applyBorder="1"/>
    <xf numFmtId="9" fontId="14" fillId="3" borderId="1" xfId="2" applyFont="1" applyFill="1" applyBorder="1"/>
    <xf numFmtId="0" fontId="3" fillId="3" borderId="1" xfId="0" applyFont="1" applyFill="1" applyBorder="1" applyAlignment="1">
      <alignment horizontal="left" vertical="center"/>
    </xf>
    <xf numFmtId="14" fontId="22" fillId="3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3" fontId="3" fillId="11" borderId="1" xfId="0" applyNumberFormat="1" applyFont="1" applyFill="1" applyBorder="1" applyAlignment="1">
      <alignment horizontal="right" vertical="center"/>
    </xf>
    <xf numFmtId="3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3" fillId="11" borderId="1" xfId="0" applyFont="1" applyFill="1" applyBorder="1" applyAlignment="1">
      <alignment horizontal="center" vertical="center"/>
    </xf>
    <xf numFmtId="3" fontId="3" fillId="11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vertical="center"/>
    </xf>
    <xf numFmtId="6" fontId="3" fillId="11" borderId="1" xfId="0" applyNumberFormat="1" applyFont="1" applyFill="1" applyBorder="1" applyAlignment="1">
      <alignment horizontal="right" vertical="center"/>
    </xf>
    <xf numFmtId="6" fontId="3" fillId="11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6" fontId="14" fillId="11" borderId="1" xfId="0" applyNumberFormat="1" applyFont="1" applyFill="1" applyBorder="1" applyAlignment="1">
      <alignment vertical="center"/>
    </xf>
    <xf numFmtId="6" fontId="14" fillId="11" borderId="1" xfId="0" applyNumberFormat="1" applyFont="1" applyFill="1" applyBorder="1" applyAlignment="1">
      <alignment horizontal="right" vertical="center"/>
    </xf>
    <xf numFmtId="14" fontId="22" fillId="6" borderId="1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0" fontId="3" fillId="2" borderId="2" xfId="0" applyFont="1" applyFill="1" applyBorder="1"/>
    <xf numFmtId="14" fontId="14" fillId="0" borderId="1" xfId="0" applyNumberFormat="1" applyFont="1" applyBorder="1" applyAlignment="1">
      <alignment horizontal="center"/>
    </xf>
    <xf numFmtId="0" fontId="3" fillId="12" borderId="6" xfId="0" applyFont="1" applyFill="1" applyBorder="1" applyAlignment="1"/>
    <xf numFmtId="164" fontId="3" fillId="12" borderId="1" xfId="1" applyNumberFormat="1" applyFont="1" applyFill="1" applyBorder="1"/>
    <xf numFmtId="164" fontId="3" fillId="12" borderId="7" xfId="1" applyNumberFormat="1" applyFont="1" applyFill="1" applyBorder="1"/>
    <xf numFmtId="164" fontId="3" fillId="12" borderId="1" xfId="1" applyNumberFormat="1" applyFont="1" applyFill="1" applyBorder="1" applyAlignment="1">
      <alignment horizontal="center"/>
    </xf>
    <xf numFmtId="164" fontId="3" fillId="12" borderId="7" xfId="1" applyNumberFormat="1" applyFont="1" applyFill="1" applyBorder="1" applyAlignment="1">
      <alignment horizontal="center"/>
    </xf>
    <xf numFmtId="0" fontId="0" fillId="12" borderId="8" xfId="0" applyFill="1" applyBorder="1" applyAlignment="1"/>
    <xf numFmtId="0" fontId="0" fillId="12" borderId="0" xfId="0" applyFill="1" applyBorder="1"/>
    <xf numFmtId="0" fontId="0" fillId="12" borderId="9" xfId="0" applyFill="1" applyBorder="1"/>
    <xf numFmtId="0" fontId="29" fillId="14" borderId="6" xfId="0" applyFont="1" applyFill="1" applyBorder="1" applyAlignment="1"/>
    <xf numFmtId="14" fontId="29" fillId="14" borderId="1" xfId="0" applyNumberFormat="1" applyFont="1" applyFill="1" applyBorder="1"/>
    <xf numFmtId="14" fontId="29" fillId="14" borderId="7" xfId="0" applyNumberFormat="1" applyFont="1" applyFill="1" applyBorder="1"/>
    <xf numFmtId="0" fontId="29" fillId="14" borderId="10" xfId="0" applyFont="1" applyFill="1" applyBorder="1" applyAlignment="1"/>
    <xf numFmtId="43" fontId="30" fillId="14" borderId="11" xfId="0" applyNumberFormat="1" applyFont="1" applyFill="1" applyBorder="1"/>
    <xf numFmtId="43" fontId="30" fillId="14" borderId="12" xfId="0" applyNumberFormat="1" applyFont="1" applyFill="1" applyBorder="1"/>
    <xf numFmtId="2" fontId="29" fillId="14" borderId="1" xfId="0" applyNumberFormat="1" applyFont="1" applyFill="1" applyBorder="1"/>
    <xf numFmtId="2" fontId="29" fillId="14" borderId="7" xfId="0" applyNumberFormat="1" applyFont="1" applyFill="1" applyBorder="1"/>
    <xf numFmtId="0" fontId="29" fillId="14" borderId="3" xfId="0" applyFont="1" applyFill="1" applyBorder="1"/>
    <xf numFmtId="14" fontId="29" fillId="14" borderId="4" xfId="0" applyNumberFormat="1" applyFont="1" applyFill="1" applyBorder="1"/>
    <xf numFmtId="14" fontId="29" fillId="14" borderId="5" xfId="0" applyNumberFormat="1" applyFont="1" applyFill="1" applyBorder="1"/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CCFF"/>
      <color rgb="FFCCFFCC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zoomScale="89" zoomScaleNormal="89" workbookViewId="0">
      <selection activeCell="F18" sqref="F18"/>
    </sheetView>
  </sheetViews>
  <sheetFormatPr defaultRowHeight="15" x14ac:dyDescent="0.25"/>
  <cols>
    <col min="2" max="2" width="25.7109375" bestFit="1" customWidth="1"/>
    <col min="3" max="3" width="22" customWidth="1"/>
    <col min="4" max="4" width="39" bestFit="1" customWidth="1"/>
    <col min="5" max="5" width="12.28515625" bestFit="1" customWidth="1"/>
    <col min="6" max="6" width="11.42578125" style="2" customWidth="1"/>
    <col min="7" max="8" width="11.42578125" customWidth="1"/>
    <col min="9" max="9" width="13.42578125" bestFit="1" customWidth="1"/>
    <col min="10" max="10" width="11.28515625" customWidth="1"/>
  </cols>
  <sheetData>
    <row r="1" spans="2:11" ht="16.5" customHeight="1" x14ac:dyDescent="0.25">
      <c r="B1" s="29" t="s">
        <v>22</v>
      </c>
      <c r="C1" s="4"/>
      <c r="F1"/>
    </row>
    <row r="2" spans="2:11" ht="15.75" customHeight="1" x14ac:dyDescent="0.25">
      <c r="C2" s="8"/>
      <c r="D2" s="3"/>
      <c r="E2" s="3"/>
      <c r="F2" s="3"/>
      <c r="G2" s="3"/>
      <c r="H2" s="3"/>
      <c r="I2" s="3"/>
      <c r="J2" s="3"/>
      <c r="K2" s="3"/>
    </row>
    <row r="3" spans="2:11" ht="16.5" thickBot="1" x14ac:dyDescent="0.3">
      <c r="C3" s="31"/>
      <c r="D3" s="31"/>
      <c r="E3" s="31"/>
      <c r="F3" s="31"/>
      <c r="G3" s="31"/>
      <c r="H3" s="31"/>
      <c r="I3" s="31"/>
      <c r="J3" s="31"/>
      <c r="K3" s="3"/>
    </row>
    <row r="4" spans="2:11" ht="16.5" thickBot="1" x14ac:dyDescent="0.3">
      <c r="C4" s="31"/>
      <c r="D4" s="43" t="s">
        <v>50</v>
      </c>
      <c r="E4" s="31"/>
      <c r="F4" s="31"/>
      <c r="G4" s="31"/>
      <c r="H4" s="31"/>
      <c r="I4" s="31"/>
      <c r="J4" s="31"/>
      <c r="K4" s="3"/>
    </row>
    <row r="5" spans="2:11" ht="15.75" x14ac:dyDescent="0.25">
      <c r="C5" s="31"/>
      <c r="D5" s="31"/>
      <c r="E5" s="31"/>
      <c r="F5" s="31"/>
      <c r="G5" s="38" t="s">
        <v>33</v>
      </c>
      <c r="H5" s="31"/>
      <c r="I5" s="31"/>
      <c r="J5" s="31"/>
      <c r="K5" s="3"/>
    </row>
    <row r="6" spans="2:11" ht="15.75" x14ac:dyDescent="0.25">
      <c r="C6" s="31"/>
      <c r="D6" s="28" t="s">
        <v>34</v>
      </c>
      <c r="E6" s="40">
        <v>41547</v>
      </c>
      <c r="F6" s="40">
        <v>41182</v>
      </c>
      <c r="G6" s="40">
        <v>40816</v>
      </c>
      <c r="H6" s="40">
        <v>40451</v>
      </c>
      <c r="I6" s="40">
        <v>40086</v>
      </c>
      <c r="J6" s="31"/>
      <c r="K6" s="3"/>
    </row>
    <row r="7" spans="2:11" ht="15.75" x14ac:dyDescent="0.25">
      <c r="C7" s="31"/>
      <c r="D7" s="28" t="s">
        <v>35</v>
      </c>
      <c r="E7" s="41">
        <v>1932</v>
      </c>
      <c r="F7" s="41">
        <v>1726</v>
      </c>
      <c r="G7" s="41">
        <v>1459</v>
      </c>
      <c r="H7" s="41">
        <v>1222</v>
      </c>
      <c r="I7" s="41">
        <v>1143</v>
      </c>
      <c r="J7" s="31"/>
      <c r="K7" s="3"/>
    </row>
    <row r="8" spans="2:11" ht="18.75" x14ac:dyDescent="0.25">
      <c r="C8" s="31"/>
      <c r="D8" s="28" t="s">
        <v>46</v>
      </c>
      <c r="E8" s="41">
        <v>468</v>
      </c>
      <c r="F8" s="41">
        <v>414</v>
      </c>
      <c r="G8" s="41">
        <v>357</v>
      </c>
      <c r="H8" s="41">
        <v>425</v>
      </c>
      <c r="I8" s="41">
        <v>393</v>
      </c>
      <c r="J8" s="31"/>
      <c r="K8" s="3"/>
    </row>
    <row r="9" spans="2:11" ht="18.75" x14ac:dyDescent="0.25">
      <c r="C9" s="31"/>
      <c r="D9" s="28" t="s">
        <v>47</v>
      </c>
      <c r="E9" s="41">
        <v>876</v>
      </c>
      <c r="F9" s="41">
        <v>873</v>
      </c>
      <c r="G9" s="41">
        <v>870</v>
      </c>
      <c r="H9" s="41">
        <v>964</v>
      </c>
      <c r="I9" s="41">
        <v>918</v>
      </c>
      <c r="J9" s="31"/>
      <c r="K9" s="3"/>
    </row>
    <row r="10" spans="2:11" ht="18.75" x14ac:dyDescent="0.25">
      <c r="C10" s="31"/>
      <c r="D10" s="28" t="s">
        <v>48</v>
      </c>
      <c r="E10" s="41">
        <v>412</v>
      </c>
      <c r="F10" s="41">
        <v>385</v>
      </c>
      <c r="G10" s="41">
        <v>337</v>
      </c>
      <c r="H10" s="41">
        <v>286</v>
      </c>
      <c r="I10" s="41">
        <v>353</v>
      </c>
      <c r="J10" s="31"/>
      <c r="K10" s="3"/>
    </row>
    <row r="11" spans="2:11" ht="15.75" x14ac:dyDescent="0.25">
      <c r="C11" s="31"/>
      <c r="D11" s="28" t="s">
        <v>36</v>
      </c>
      <c r="E11" s="41">
        <v>397</v>
      </c>
      <c r="F11" s="41">
        <v>333</v>
      </c>
      <c r="G11" s="41">
        <v>288</v>
      </c>
      <c r="H11" s="41">
        <v>265</v>
      </c>
      <c r="I11" s="41">
        <v>226</v>
      </c>
      <c r="J11" s="31"/>
      <c r="K11" s="3"/>
    </row>
    <row r="12" spans="2:11" ht="18.75" x14ac:dyDescent="0.25">
      <c r="C12" s="31"/>
      <c r="D12" s="28" t="s">
        <v>49</v>
      </c>
      <c r="E12" s="41">
        <v>451</v>
      </c>
      <c r="F12" s="41">
        <v>451</v>
      </c>
      <c r="G12" s="41">
        <v>414</v>
      </c>
      <c r="H12" s="41">
        <v>359</v>
      </c>
      <c r="I12" s="41">
        <v>338</v>
      </c>
      <c r="J12" s="31"/>
      <c r="K12" s="3"/>
    </row>
    <row r="13" spans="2:11" ht="15.75" x14ac:dyDescent="0.25">
      <c r="C13" s="31"/>
      <c r="D13" s="28" t="s">
        <v>37</v>
      </c>
      <c r="E13" s="41">
        <v>3</v>
      </c>
      <c r="F13" s="41">
        <v>4100</v>
      </c>
      <c r="G13" s="41">
        <v>7</v>
      </c>
      <c r="H13" s="41">
        <v>-45</v>
      </c>
      <c r="I13" s="41">
        <v>2</v>
      </c>
      <c r="J13" s="31"/>
      <c r="K13" s="3"/>
    </row>
    <row r="14" spans="2:11" ht="15.75" x14ac:dyDescent="0.25">
      <c r="C14" s="31"/>
      <c r="D14" s="28" t="s">
        <v>38</v>
      </c>
      <c r="E14" s="41">
        <v>4539</v>
      </c>
      <c r="F14" s="41">
        <v>8282</v>
      </c>
      <c r="G14" s="41">
        <v>3732</v>
      </c>
      <c r="H14" s="41">
        <v>3476</v>
      </c>
      <c r="I14" s="41">
        <v>3373</v>
      </c>
      <c r="J14" s="31"/>
      <c r="K14" s="3"/>
    </row>
    <row r="15" spans="2:11" ht="15.75" x14ac:dyDescent="0.25">
      <c r="C15" s="31"/>
      <c r="D15" s="28" t="s">
        <v>39</v>
      </c>
      <c r="E15" s="41">
        <v>11778</v>
      </c>
      <c r="F15" s="41">
        <v>10421</v>
      </c>
      <c r="G15" s="41">
        <v>9188</v>
      </c>
      <c r="H15" s="41">
        <v>8065</v>
      </c>
      <c r="I15" s="41">
        <v>6911</v>
      </c>
      <c r="J15" s="31"/>
      <c r="K15" s="3"/>
    </row>
    <row r="16" spans="2:11" ht="15.75" x14ac:dyDescent="0.25">
      <c r="C16" s="31"/>
      <c r="D16" s="28" t="s">
        <v>40</v>
      </c>
      <c r="E16" s="41">
        <v>7239</v>
      </c>
      <c r="F16" s="41">
        <v>2139</v>
      </c>
      <c r="G16" s="41">
        <v>5456</v>
      </c>
      <c r="H16" s="41">
        <v>4589</v>
      </c>
      <c r="I16" s="41">
        <v>3538</v>
      </c>
      <c r="J16" s="31"/>
      <c r="K16" s="3"/>
    </row>
    <row r="17" spans="3:12" ht="15.75" x14ac:dyDescent="0.25">
      <c r="C17" s="31"/>
      <c r="D17" s="28" t="s">
        <v>41</v>
      </c>
      <c r="E17" s="42">
        <v>18</v>
      </c>
      <c r="F17" s="42">
        <v>68</v>
      </c>
      <c r="G17" s="42">
        <v>200</v>
      </c>
      <c r="H17" s="42">
        <v>49</v>
      </c>
      <c r="I17" s="42">
        <v>462</v>
      </c>
      <c r="J17" s="31"/>
      <c r="K17" s="3"/>
    </row>
    <row r="18" spans="3:12" ht="15.75" x14ac:dyDescent="0.25">
      <c r="C18" s="31"/>
      <c r="D18" s="28" t="s">
        <v>42</v>
      </c>
      <c r="E18" s="41">
        <v>7257</v>
      </c>
      <c r="F18" s="41">
        <v>2207</v>
      </c>
      <c r="G18" s="41">
        <v>5656</v>
      </c>
      <c r="H18" s="41">
        <v>4638</v>
      </c>
      <c r="I18" s="41">
        <v>4000</v>
      </c>
      <c r="J18" s="31"/>
      <c r="K18" s="3"/>
    </row>
    <row r="19" spans="3:12" ht="15.75" x14ac:dyDescent="0.25">
      <c r="C19" s="31"/>
      <c r="D19" s="28" t="s">
        <v>43</v>
      </c>
      <c r="E19" s="41">
        <v>2277</v>
      </c>
      <c r="F19" s="41">
        <v>65</v>
      </c>
      <c r="G19" s="41">
        <v>2010</v>
      </c>
      <c r="H19" s="41">
        <v>1674</v>
      </c>
      <c r="I19" s="41">
        <v>1648</v>
      </c>
      <c r="J19" s="31"/>
      <c r="K19" s="3"/>
    </row>
    <row r="20" spans="3:12" ht="15.75" x14ac:dyDescent="0.25">
      <c r="C20" s="31"/>
      <c r="D20" s="28" t="s">
        <v>44</v>
      </c>
      <c r="E20" s="41">
        <v>0</v>
      </c>
      <c r="F20" s="41">
        <v>2</v>
      </c>
      <c r="G20" s="41">
        <v>4</v>
      </c>
      <c r="H20" s="41">
        <v>2</v>
      </c>
      <c r="I20" s="41">
        <v>1</v>
      </c>
      <c r="J20" s="31"/>
      <c r="K20" s="3"/>
    </row>
    <row r="21" spans="3:12" ht="15.75" x14ac:dyDescent="0.25">
      <c r="C21" s="31"/>
      <c r="D21" s="28" t="s">
        <v>45</v>
      </c>
      <c r="E21" s="41">
        <v>4980</v>
      </c>
      <c r="F21" s="41">
        <v>2144</v>
      </c>
      <c r="G21" s="41">
        <v>3650</v>
      </c>
      <c r="H21" s="41">
        <v>2966</v>
      </c>
      <c r="I21" s="41">
        <v>2353</v>
      </c>
      <c r="J21" s="31"/>
      <c r="K21" s="3"/>
    </row>
    <row r="22" spans="3:12" ht="15.75" x14ac:dyDescent="0.25">
      <c r="C22" s="31"/>
      <c r="D22" s="31"/>
      <c r="E22" s="31"/>
      <c r="F22" s="31"/>
      <c r="G22" s="31"/>
      <c r="H22" s="31"/>
      <c r="I22" s="31"/>
      <c r="J22" s="31"/>
      <c r="K22" s="3"/>
    </row>
    <row r="23" spans="3:12" x14ac:dyDescent="0.25">
      <c r="C23" s="8"/>
      <c r="D23" s="3"/>
      <c r="E23" s="3"/>
      <c r="F23" s="3"/>
      <c r="G23" s="3"/>
      <c r="H23" s="3"/>
      <c r="I23" s="3"/>
      <c r="J23" s="3"/>
      <c r="K23" s="3"/>
    </row>
    <row r="24" spans="3:12" x14ac:dyDescent="0.25">
      <c r="C24" s="8"/>
      <c r="D24" s="3"/>
      <c r="E24" s="3"/>
      <c r="F24" s="3"/>
      <c r="G24" s="3"/>
      <c r="H24" s="3"/>
      <c r="I24" s="3"/>
      <c r="J24" s="3"/>
      <c r="K24" s="3"/>
    </row>
    <row r="25" spans="3:12" x14ac:dyDescent="0.25">
      <c r="C25" s="8"/>
      <c r="D25" s="3"/>
      <c r="E25" s="3"/>
      <c r="F25" s="3"/>
      <c r="G25" s="3"/>
      <c r="H25" s="3"/>
      <c r="I25" s="3"/>
      <c r="J25" s="3"/>
      <c r="K25" s="3"/>
    </row>
    <row r="26" spans="3:12" x14ac:dyDescent="0.25">
      <c r="C26" s="8"/>
      <c r="D26" s="3"/>
      <c r="E26" s="3"/>
      <c r="F26" s="3"/>
      <c r="G26" s="3"/>
      <c r="H26" s="3"/>
      <c r="I26" s="3"/>
      <c r="J26" s="3"/>
      <c r="K26" s="3"/>
    </row>
    <row r="27" spans="3:12" x14ac:dyDescent="0.25">
      <c r="C27" s="8"/>
      <c r="D27" s="3"/>
      <c r="E27" s="3"/>
      <c r="F27" s="3"/>
      <c r="G27" s="3"/>
      <c r="H27" s="3"/>
      <c r="I27" s="3"/>
      <c r="J27" s="3"/>
      <c r="K27" s="3"/>
    </row>
    <row r="28" spans="3:12" x14ac:dyDescent="0.25">
      <c r="C28" s="8"/>
      <c r="D28" s="3"/>
      <c r="E28" s="3"/>
      <c r="F28" s="3"/>
      <c r="G28" s="3"/>
      <c r="H28" s="3"/>
      <c r="I28" s="3"/>
      <c r="J28" s="3"/>
      <c r="K28" s="3"/>
    </row>
    <row r="29" spans="3:12" x14ac:dyDescent="0.25">
      <c r="C29" s="8"/>
      <c r="D29" s="3"/>
      <c r="E29" s="3"/>
      <c r="F29" s="3"/>
      <c r="G29" s="3"/>
      <c r="H29" s="3"/>
      <c r="I29" s="3"/>
      <c r="J29" s="3"/>
      <c r="K29" s="3"/>
    </row>
    <row r="30" spans="3:12" x14ac:dyDescent="0.25">
      <c r="C30" s="8"/>
      <c r="D30" s="3"/>
      <c r="E30" s="3"/>
      <c r="F30" s="3"/>
      <c r="G30" s="3"/>
      <c r="H30" s="3"/>
      <c r="I30" s="3"/>
      <c r="J30" s="3"/>
      <c r="K30" s="3"/>
    </row>
    <row r="31" spans="3:12" x14ac:dyDescent="0.25">
      <c r="C31" s="8"/>
      <c r="D31" s="3"/>
      <c r="E31" s="3"/>
      <c r="F31" s="3"/>
      <c r="G31" s="3"/>
      <c r="H31" s="3"/>
      <c r="I31" s="3"/>
      <c r="J31" s="3"/>
      <c r="K31" s="3"/>
    </row>
    <row r="32" spans="3:12" ht="15.75" x14ac:dyDescent="0.25">
      <c r="D32" s="7"/>
      <c r="E32" s="5"/>
      <c r="F32" s="9"/>
      <c r="G32" s="9"/>
      <c r="H32" s="9"/>
      <c r="I32" s="11"/>
      <c r="J32" s="39"/>
      <c r="K32" s="8"/>
      <c r="L32" s="3"/>
    </row>
    <row r="33" spans="4:12" ht="17.25" x14ac:dyDescent="0.25">
      <c r="D33" s="10"/>
      <c r="E33" s="5"/>
      <c r="F33" s="12"/>
      <c r="G33" s="12"/>
      <c r="H33" s="13"/>
      <c r="I33" s="12"/>
      <c r="J33" s="12"/>
      <c r="K33" s="8"/>
      <c r="L33" s="3"/>
    </row>
    <row r="34" spans="4:12" ht="15.75" x14ac:dyDescent="0.25">
      <c r="D34" s="7"/>
      <c r="E34" s="5"/>
      <c r="F34" s="9"/>
      <c r="G34" s="9"/>
      <c r="H34" s="9"/>
      <c r="I34" s="11"/>
      <c r="J34" s="14"/>
      <c r="K34" s="8"/>
      <c r="L34" s="3"/>
    </row>
    <row r="35" spans="4:12" ht="17.25" x14ac:dyDescent="0.25">
      <c r="D35" s="10"/>
      <c r="E35" s="5"/>
      <c r="F35" s="12"/>
      <c r="G35" s="12"/>
      <c r="H35" s="13"/>
      <c r="I35" s="12"/>
      <c r="J35" s="12"/>
      <c r="K35" s="8"/>
      <c r="L35" s="3"/>
    </row>
    <row r="36" spans="4:12" ht="15.75" x14ac:dyDescent="0.25">
      <c r="D36" s="7"/>
      <c r="E36" s="5"/>
      <c r="F36" s="9"/>
      <c r="G36" s="14"/>
      <c r="H36" s="9"/>
      <c r="I36" s="11"/>
      <c r="J36" s="14"/>
      <c r="K36" s="8"/>
      <c r="L36" s="3"/>
    </row>
    <row r="37" spans="4:12" ht="17.25" x14ac:dyDescent="0.25">
      <c r="D37" s="10"/>
      <c r="E37" s="5"/>
      <c r="F37" s="12"/>
      <c r="G37" s="12"/>
      <c r="H37" s="13"/>
      <c r="I37" s="12"/>
      <c r="J37" s="12"/>
      <c r="K37" s="8"/>
      <c r="L37" s="3"/>
    </row>
    <row r="38" spans="4:12" ht="15.75" x14ac:dyDescent="0.25">
      <c r="D38" s="7"/>
      <c r="E38" s="5"/>
      <c r="F38" s="9"/>
      <c r="G38" s="9"/>
      <c r="H38" s="9"/>
      <c r="I38" s="11"/>
      <c r="J38" s="14"/>
      <c r="K38" s="8"/>
      <c r="L38" s="3"/>
    </row>
    <row r="39" spans="4:12" ht="17.25" x14ac:dyDescent="0.25">
      <c r="D39" s="10"/>
      <c r="E39" s="5"/>
      <c r="F39" s="12"/>
      <c r="G39" s="12"/>
      <c r="H39" s="13"/>
      <c r="I39" s="12"/>
      <c r="J39" s="12"/>
      <c r="K39" s="8"/>
      <c r="L39" s="3"/>
    </row>
    <row r="40" spans="4:12" ht="15.75" x14ac:dyDescent="0.25">
      <c r="D40" s="7"/>
      <c r="E40" s="5"/>
      <c r="F40" s="9"/>
      <c r="G40" s="9"/>
      <c r="H40" s="9"/>
      <c r="I40" s="11"/>
      <c r="J40" s="9"/>
      <c r="K40" s="8"/>
      <c r="L40" s="3"/>
    </row>
    <row r="41" spans="4:12" ht="17.25" x14ac:dyDescent="0.25">
      <c r="D41" s="10"/>
      <c r="E41" s="5"/>
      <c r="F41" s="12"/>
      <c r="G41" s="12"/>
      <c r="H41" s="13"/>
      <c r="I41" s="12"/>
      <c r="J41" s="12"/>
      <c r="K41" s="8"/>
      <c r="L41" s="3"/>
    </row>
    <row r="42" spans="4:12" ht="15.75" x14ac:dyDescent="0.25">
      <c r="D42" s="7"/>
      <c r="E42" s="5"/>
      <c r="F42" s="9"/>
      <c r="G42" s="9"/>
      <c r="H42" s="9"/>
      <c r="I42" s="11"/>
      <c r="J42" s="9"/>
      <c r="K42" s="8"/>
      <c r="L42" s="3"/>
    </row>
    <row r="43" spans="4:12" ht="17.25" x14ac:dyDescent="0.25">
      <c r="D43" s="10"/>
      <c r="E43" s="5"/>
      <c r="F43" s="12"/>
      <c r="G43" s="12"/>
      <c r="H43" s="13"/>
      <c r="I43" s="12"/>
      <c r="J43" s="12"/>
      <c r="K43" s="8"/>
      <c r="L43" s="3"/>
    </row>
    <row r="44" spans="4:12" ht="17.25" x14ac:dyDescent="0.25">
      <c r="D44" s="6"/>
      <c r="E44" s="5"/>
      <c r="F44" s="15"/>
      <c r="G44" s="15"/>
      <c r="H44" s="16"/>
      <c r="I44" s="15"/>
      <c r="J44" s="15"/>
      <c r="K44" s="8"/>
      <c r="L44" s="3"/>
    </row>
    <row r="45" spans="4:12" ht="15.75" x14ac:dyDescent="0.25">
      <c r="D45" s="7"/>
      <c r="E45" s="5"/>
      <c r="F45" s="11"/>
      <c r="G45" s="11"/>
      <c r="H45" s="11"/>
      <c r="I45" s="11"/>
      <c r="J45" s="11"/>
      <c r="K45" s="8"/>
      <c r="L45" s="3"/>
    </row>
    <row r="46" spans="4:12" ht="17.25" x14ac:dyDescent="0.3">
      <c r="D46" s="6"/>
      <c r="E46" s="5"/>
      <c r="F46" s="17"/>
      <c r="G46" s="9"/>
      <c r="H46" s="18"/>
      <c r="I46" s="12"/>
      <c r="J46" s="17"/>
      <c r="K46" s="8"/>
      <c r="L46" s="3"/>
    </row>
    <row r="47" spans="4:12" ht="15.75" x14ac:dyDescent="0.25">
      <c r="D47" s="19"/>
      <c r="E47" s="5"/>
      <c r="F47" s="9"/>
      <c r="G47" s="9"/>
      <c r="H47" s="9"/>
      <c r="I47" s="9"/>
      <c r="J47" s="9"/>
      <c r="K47" s="8"/>
      <c r="L47" s="3"/>
    </row>
    <row r="48" spans="4:12" ht="15.75" x14ac:dyDescent="0.25">
      <c r="D48" s="19"/>
      <c r="E48" s="5"/>
      <c r="F48" s="9"/>
      <c r="G48" s="9"/>
      <c r="H48" s="9"/>
      <c r="I48" s="9"/>
      <c r="J48" s="9"/>
      <c r="K48" s="8"/>
      <c r="L48" s="3"/>
    </row>
    <row r="49" spans="4:12" ht="15.75" x14ac:dyDescent="0.25">
      <c r="D49" s="20"/>
      <c r="E49" s="5"/>
      <c r="F49" s="9"/>
      <c r="G49" s="9"/>
      <c r="H49" s="9"/>
      <c r="I49" s="9"/>
      <c r="J49" s="9"/>
      <c r="K49" s="8"/>
      <c r="L49" s="3"/>
    </row>
    <row r="50" spans="4:12" ht="15.75" x14ac:dyDescent="0.25">
      <c r="D50" s="21"/>
      <c r="E50" s="5"/>
      <c r="F50" s="9"/>
      <c r="G50" s="9"/>
      <c r="H50" s="9"/>
      <c r="I50" s="9"/>
      <c r="J50" s="9"/>
      <c r="K50" s="8"/>
      <c r="L50" s="3"/>
    </row>
    <row r="51" spans="4:12" ht="15.75" x14ac:dyDescent="0.25">
      <c r="D51" s="20"/>
      <c r="E51" s="5"/>
      <c r="F51" s="9"/>
      <c r="G51" s="9"/>
      <c r="H51" s="9"/>
      <c r="I51" s="9"/>
      <c r="J51" s="9"/>
      <c r="K51" s="8"/>
      <c r="L51" s="3"/>
    </row>
    <row r="52" spans="4:12" ht="15.75" x14ac:dyDescent="0.25">
      <c r="D52" s="21"/>
      <c r="E52" s="5"/>
      <c r="F52" s="11"/>
      <c r="G52" s="9"/>
      <c r="H52" s="9"/>
      <c r="I52" s="9"/>
      <c r="J52" s="9"/>
      <c r="K52" s="8"/>
      <c r="L52" s="3"/>
    </row>
    <row r="53" spans="4:12" ht="17.25" x14ac:dyDescent="0.25">
      <c r="D53" s="22"/>
      <c r="E53" s="5"/>
      <c r="F53" s="12"/>
      <c r="G53" s="12"/>
      <c r="H53" s="13"/>
      <c r="I53" s="12"/>
      <c r="J53" s="12"/>
      <c r="K53" s="8"/>
      <c r="L53" s="3"/>
    </row>
    <row r="54" spans="4:12" ht="15.75" x14ac:dyDescent="0.25">
      <c r="D54" s="21"/>
      <c r="E54" s="5"/>
      <c r="F54" s="9"/>
      <c r="G54" s="11"/>
      <c r="H54" s="11"/>
      <c r="I54" s="11"/>
      <c r="J54" s="11"/>
      <c r="K54" s="8"/>
      <c r="L54" s="3"/>
    </row>
    <row r="55" spans="4:12" ht="17.25" x14ac:dyDescent="0.25">
      <c r="D55" s="22"/>
      <c r="E55" s="5"/>
      <c r="F55" s="12"/>
      <c r="G55" s="12"/>
      <c r="H55" s="13"/>
      <c r="I55" s="12"/>
      <c r="J55" s="12"/>
      <c r="K55" s="8"/>
      <c r="L55" s="3"/>
    </row>
    <row r="56" spans="4:12" ht="15.75" x14ac:dyDescent="0.25">
      <c r="D56" s="21"/>
      <c r="E56" s="5"/>
      <c r="F56" s="9"/>
      <c r="G56" s="11"/>
      <c r="H56" s="11"/>
      <c r="I56" s="11"/>
      <c r="J56" s="11"/>
      <c r="K56" s="8"/>
      <c r="L56" s="3"/>
    </row>
    <row r="57" spans="4:12" ht="17.25" x14ac:dyDescent="0.25">
      <c r="D57" s="22"/>
      <c r="E57" s="5"/>
      <c r="F57" s="12"/>
      <c r="G57" s="12"/>
      <c r="H57" s="13"/>
      <c r="I57" s="12"/>
      <c r="J57" s="12"/>
      <c r="K57" s="8"/>
      <c r="L57" s="3"/>
    </row>
    <row r="58" spans="4:12" ht="15.75" x14ac:dyDescent="0.25">
      <c r="D58" s="21"/>
      <c r="E58" s="5"/>
      <c r="F58" s="9"/>
      <c r="G58" s="11"/>
      <c r="H58" s="11"/>
      <c r="I58" s="11"/>
      <c r="J58" s="11"/>
      <c r="K58" s="8"/>
      <c r="L58" s="3"/>
    </row>
    <row r="59" spans="4:12" ht="17.25" x14ac:dyDescent="0.25">
      <c r="D59" s="22"/>
      <c r="E59" s="5"/>
      <c r="F59" s="12"/>
      <c r="G59" s="12"/>
      <c r="H59" s="13"/>
      <c r="I59" s="12"/>
      <c r="J59" s="12"/>
      <c r="K59" s="8"/>
      <c r="L59" s="3"/>
    </row>
    <row r="60" spans="4:12" ht="15.75" x14ac:dyDescent="0.25">
      <c r="D60" s="21"/>
      <c r="E60" s="5"/>
      <c r="F60" s="9"/>
      <c r="G60" s="11"/>
      <c r="H60" s="11"/>
      <c r="I60" s="11"/>
      <c r="J60" s="11"/>
      <c r="K60" s="8"/>
      <c r="L60" s="3"/>
    </row>
    <row r="61" spans="4:12" ht="17.25" x14ac:dyDescent="0.25">
      <c r="D61" s="22"/>
      <c r="E61" s="5"/>
      <c r="F61" s="12"/>
      <c r="G61" s="12"/>
      <c r="H61" s="13"/>
      <c r="I61" s="12"/>
      <c r="J61" s="12"/>
      <c r="K61" s="8"/>
      <c r="L61" s="3"/>
    </row>
    <row r="62" spans="4:12" ht="15.75" x14ac:dyDescent="0.25">
      <c r="D62" s="21"/>
      <c r="E62" s="5"/>
      <c r="F62" s="9"/>
      <c r="G62" s="11"/>
      <c r="H62" s="11"/>
      <c r="I62" s="11"/>
      <c r="J62" s="11"/>
      <c r="K62" s="8"/>
      <c r="L62" s="3"/>
    </row>
    <row r="63" spans="4:12" ht="17.25" x14ac:dyDescent="0.25">
      <c r="D63" s="22"/>
      <c r="E63" s="5"/>
      <c r="F63" s="12"/>
      <c r="G63" s="12"/>
      <c r="H63" s="13"/>
      <c r="I63" s="12"/>
      <c r="J63" s="12"/>
      <c r="K63" s="8"/>
      <c r="L63" s="3"/>
    </row>
    <row r="64" spans="4:12" ht="15.75" x14ac:dyDescent="0.25">
      <c r="D64" s="21"/>
      <c r="E64" s="5"/>
      <c r="F64" s="9"/>
      <c r="G64" s="11"/>
      <c r="H64" s="11"/>
      <c r="I64" s="11"/>
      <c r="J64" s="11"/>
      <c r="K64" s="8"/>
      <c r="L64" s="3"/>
    </row>
    <row r="65" spans="4:12" ht="17.25" x14ac:dyDescent="0.25">
      <c r="D65" s="22"/>
      <c r="E65" s="5"/>
      <c r="F65" s="12"/>
      <c r="G65" s="12"/>
      <c r="H65" s="13"/>
      <c r="I65" s="12"/>
      <c r="J65" s="12"/>
      <c r="K65" s="8"/>
      <c r="L65" s="3"/>
    </row>
    <row r="66" spans="4:12" ht="17.25" x14ac:dyDescent="0.25">
      <c r="D66" s="20"/>
      <c r="E66" s="5"/>
      <c r="F66" s="15"/>
      <c r="G66" s="15"/>
      <c r="H66" s="16"/>
      <c r="I66" s="15"/>
      <c r="J66" s="15"/>
      <c r="K66" s="8"/>
      <c r="L66" s="3"/>
    </row>
    <row r="67" spans="4:12" ht="15.75" x14ac:dyDescent="0.25">
      <c r="D67" s="21"/>
      <c r="E67" s="5"/>
      <c r="F67" s="11"/>
      <c r="G67" s="9"/>
      <c r="H67" s="9"/>
      <c r="I67" s="11"/>
      <c r="J67" s="11"/>
      <c r="K67" s="8"/>
      <c r="L67" s="3"/>
    </row>
    <row r="68" spans="4:12" ht="15.75" x14ac:dyDescent="0.25">
      <c r="D68" s="20"/>
      <c r="E68" s="5"/>
      <c r="F68" s="9"/>
      <c r="G68" s="11"/>
      <c r="H68" s="11"/>
      <c r="I68" s="11"/>
      <c r="J68" s="11"/>
      <c r="K68" s="8"/>
      <c r="L68" s="3"/>
    </row>
    <row r="69" spans="4:12" ht="15.75" x14ac:dyDescent="0.25">
      <c r="D69" s="21"/>
      <c r="E69" s="5"/>
      <c r="F69" s="9"/>
      <c r="G69" s="11"/>
      <c r="H69" s="11"/>
      <c r="I69" s="11"/>
      <c r="J69" s="11"/>
      <c r="K69" s="8"/>
      <c r="L69" s="3"/>
    </row>
    <row r="70" spans="4:12" ht="17.25" x14ac:dyDescent="0.25">
      <c r="D70" s="22"/>
      <c r="E70" s="5"/>
      <c r="F70" s="12"/>
      <c r="G70" s="12"/>
      <c r="H70" s="13"/>
      <c r="I70" s="12"/>
      <c r="J70" s="12"/>
      <c r="K70" s="8"/>
      <c r="L70" s="3"/>
    </row>
    <row r="71" spans="4:12" ht="15.75" x14ac:dyDescent="0.25">
      <c r="D71" s="21"/>
      <c r="E71" s="5"/>
      <c r="F71" s="9"/>
      <c r="G71" s="9"/>
      <c r="H71" s="11"/>
      <c r="I71" s="11"/>
      <c r="J71" s="14"/>
      <c r="K71" s="8"/>
      <c r="L71" s="3"/>
    </row>
    <row r="72" spans="4:12" ht="17.25" x14ac:dyDescent="0.25">
      <c r="D72" s="22"/>
      <c r="E72" s="5"/>
      <c r="F72" s="12"/>
      <c r="G72" s="12"/>
      <c r="H72" s="13"/>
      <c r="I72" s="12"/>
      <c r="J72" s="12"/>
      <c r="K72" s="8"/>
      <c r="L72" s="3"/>
    </row>
    <row r="73" spans="4:12" ht="15.75" x14ac:dyDescent="0.25">
      <c r="D73" s="21"/>
      <c r="E73" s="5"/>
      <c r="F73" s="9"/>
      <c r="G73" s="14"/>
      <c r="H73" s="11"/>
      <c r="I73" s="11"/>
      <c r="J73" s="14"/>
      <c r="K73" s="8"/>
      <c r="L73" s="3"/>
    </row>
    <row r="74" spans="4:12" ht="17.25" x14ac:dyDescent="0.25">
      <c r="D74" s="22"/>
      <c r="E74" s="5"/>
      <c r="F74" s="12"/>
      <c r="G74" s="12"/>
      <c r="H74" s="13"/>
      <c r="I74" s="12"/>
      <c r="J74" s="12"/>
      <c r="K74" s="8"/>
      <c r="L74" s="3"/>
    </row>
    <row r="75" spans="4:12" ht="15.75" x14ac:dyDescent="0.25">
      <c r="D75" s="21"/>
      <c r="E75" s="5"/>
      <c r="F75" s="9"/>
      <c r="G75" s="9"/>
      <c r="H75" s="11"/>
      <c r="I75" s="11"/>
      <c r="J75" s="14"/>
      <c r="K75" s="8"/>
      <c r="L75" s="3"/>
    </row>
    <row r="76" spans="4:12" ht="17.25" x14ac:dyDescent="0.25">
      <c r="D76" s="22"/>
      <c r="E76" s="5"/>
      <c r="F76" s="12"/>
      <c r="G76" s="12"/>
      <c r="H76" s="13"/>
      <c r="I76" s="12"/>
      <c r="J76" s="12"/>
      <c r="K76" s="8"/>
      <c r="L76" s="3"/>
    </row>
    <row r="77" spans="4:12" ht="15.75" x14ac:dyDescent="0.25">
      <c r="D77" s="21"/>
      <c r="E77" s="5"/>
      <c r="F77" s="9"/>
      <c r="G77" s="9"/>
      <c r="H77" s="11"/>
      <c r="I77" s="11"/>
      <c r="J77" s="14"/>
      <c r="K77" s="8"/>
      <c r="L77" s="3"/>
    </row>
    <row r="78" spans="4:12" ht="17.25" x14ac:dyDescent="0.25">
      <c r="D78" s="22"/>
      <c r="E78" s="5"/>
      <c r="F78" s="12"/>
      <c r="G78" s="12"/>
      <c r="H78" s="13"/>
      <c r="I78" s="12"/>
      <c r="J78" s="15"/>
      <c r="K78" s="8"/>
      <c r="L78" s="3"/>
    </row>
    <row r="79" spans="4:12" ht="17.25" x14ac:dyDescent="0.25">
      <c r="D79" s="20"/>
      <c r="E79" s="5"/>
      <c r="F79" s="15"/>
      <c r="G79" s="15"/>
      <c r="H79" s="16"/>
      <c r="I79" s="15"/>
      <c r="J79" s="15"/>
      <c r="K79" s="8"/>
      <c r="L79" s="3"/>
    </row>
    <row r="80" spans="4:12" ht="15.75" x14ac:dyDescent="0.25">
      <c r="D80" s="21"/>
      <c r="E80" s="5"/>
      <c r="F80" s="11"/>
      <c r="G80" s="11"/>
      <c r="H80" s="9"/>
      <c r="I80" s="11"/>
      <c r="J80" s="11"/>
      <c r="K80" s="8"/>
      <c r="L80" s="3"/>
    </row>
    <row r="81" spans="4:12" ht="17.25" x14ac:dyDescent="0.25">
      <c r="D81" s="20"/>
      <c r="E81" s="5"/>
      <c r="F81" s="15"/>
      <c r="G81" s="15"/>
      <c r="H81" s="16"/>
      <c r="I81" s="15"/>
      <c r="J81" s="15"/>
      <c r="K81" s="8"/>
      <c r="L81" s="3"/>
    </row>
    <row r="82" spans="4:12" ht="15.75" x14ac:dyDescent="0.25">
      <c r="D82" s="21"/>
      <c r="E82" s="5"/>
      <c r="F82" s="11"/>
      <c r="G82" s="11"/>
      <c r="H82" s="9"/>
      <c r="I82" s="11"/>
      <c r="J82" s="11"/>
      <c r="K82" s="8"/>
      <c r="L82" s="3"/>
    </row>
    <row r="83" spans="4:12" ht="15.75" x14ac:dyDescent="0.25">
      <c r="D83" s="20"/>
      <c r="E83" s="5"/>
      <c r="F83" s="11"/>
      <c r="G83" s="9"/>
      <c r="H83" s="11"/>
      <c r="I83" s="11"/>
      <c r="J83" s="11"/>
      <c r="K83" s="8"/>
      <c r="L83" s="3"/>
    </row>
    <row r="84" spans="4:12" ht="15.75" x14ac:dyDescent="0.25">
      <c r="D84" s="21"/>
      <c r="E84" s="5"/>
      <c r="F84" s="11"/>
      <c r="G84" s="11"/>
      <c r="H84" s="11"/>
      <c r="I84" s="11"/>
      <c r="J84" s="14"/>
      <c r="K84" s="8"/>
      <c r="L84" s="3"/>
    </row>
    <row r="85" spans="4:12" ht="17.25" x14ac:dyDescent="0.25">
      <c r="D85" s="22"/>
      <c r="E85" s="5"/>
      <c r="F85" s="12"/>
      <c r="G85" s="12"/>
      <c r="H85" s="13"/>
      <c r="I85" s="12"/>
      <c r="J85" s="12"/>
      <c r="K85" s="8"/>
      <c r="L85" s="3"/>
    </row>
    <row r="86" spans="4:12" ht="15.75" x14ac:dyDescent="0.25">
      <c r="D86" s="21"/>
      <c r="E86" s="5"/>
      <c r="F86" s="11"/>
      <c r="G86" s="11"/>
      <c r="H86" s="11"/>
      <c r="I86" s="11"/>
      <c r="J86" s="11"/>
      <c r="K86" s="8"/>
      <c r="L86" s="3"/>
    </row>
    <row r="87" spans="4:12" ht="17.25" x14ac:dyDescent="0.25">
      <c r="D87" s="22"/>
      <c r="E87" s="5"/>
      <c r="F87" s="12"/>
      <c r="G87" s="12"/>
      <c r="H87" s="13"/>
      <c r="I87" s="12"/>
      <c r="J87" s="12"/>
      <c r="K87" s="8"/>
      <c r="L87" s="3"/>
    </row>
    <row r="88" spans="4:12" ht="15.75" x14ac:dyDescent="0.25">
      <c r="D88" s="21"/>
      <c r="E88" s="5"/>
      <c r="F88" s="11"/>
      <c r="G88" s="11"/>
      <c r="H88" s="11"/>
      <c r="I88" s="11"/>
      <c r="J88" s="11"/>
      <c r="K88" s="8"/>
      <c r="L88" s="3"/>
    </row>
    <row r="89" spans="4:12" ht="17.25" x14ac:dyDescent="0.25">
      <c r="D89" s="22"/>
      <c r="E89" s="5"/>
      <c r="F89" s="12"/>
      <c r="G89" s="12"/>
      <c r="H89" s="13"/>
      <c r="I89" s="12"/>
      <c r="J89" s="12"/>
      <c r="K89" s="8"/>
      <c r="L89" s="3"/>
    </row>
    <row r="90" spans="4:12" ht="15.75" x14ac:dyDescent="0.25">
      <c r="D90" s="21"/>
      <c r="E90" s="5"/>
      <c r="F90" s="11"/>
      <c r="G90" s="11"/>
      <c r="H90" s="11"/>
      <c r="I90" s="11"/>
      <c r="J90" s="11"/>
      <c r="K90" s="8"/>
      <c r="L90" s="3"/>
    </row>
    <row r="91" spans="4:12" ht="17.25" x14ac:dyDescent="0.25">
      <c r="D91" s="22"/>
      <c r="E91" s="5"/>
      <c r="F91" s="12"/>
      <c r="G91" s="12"/>
      <c r="H91" s="13"/>
      <c r="I91" s="12"/>
      <c r="J91" s="14"/>
      <c r="K91" s="8"/>
      <c r="L91" s="3"/>
    </row>
    <row r="92" spans="4:12" ht="17.25" x14ac:dyDescent="0.25">
      <c r="D92" s="20"/>
      <c r="E92" s="5"/>
      <c r="F92" s="12"/>
      <c r="G92" s="12"/>
      <c r="H92" s="13"/>
      <c r="I92" s="12"/>
      <c r="J92" s="11"/>
      <c r="K92" s="8"/>
      <c r="L92" s="3"/>
    </row>
    <row r="93" spans="4:12" ht="15.75" x14ac:dyDescent="0.25">
      <c r="D93" s="21"/>
      <c r="E93" s="5"/>
      <c r="F93" s="9"/>
      <c r="G93" s="9"/>
      <c r="H93" s="9"/>
      <c r="I93" s="11"/>
      <c r="J93" s="14"/>
      <c r="K93" s="8"/>
      <c r="L93" s="3"/>
    </row>
    <row r="94" spans="4:12" ht="17.25" x14ac:dyDescent="0.25">
      <c r="D94" s="22"/>
      <c r="E94" s="5"/>
      <c r="F94" s="12"/>
      <c r="G94" s="12"/>
      <c r="H94" s="13"/>
      <c r="I94" s="12"/>
      <c r="J94" s="11"/>
      <c r="K94" s="8"/>
      <c r="L94" s="3"/>
    </row>
    <row r="95" spans="4:12" ht="17.25" x14ac:dyDescent="0.25">
      <c r="D95" s="20"/>
      <c r="E95" s="5"/>
      <c r="F95" s="15"/>
      <c r="G95" s="15"/>
      <c r="H95" s="16"/>
      <c r="I95" s="15"/>
      <c r="J95" s="15"/>
      <c r="K95" s="23"/>
      <c r="L95" s="3"/>
    </row>
    <row r="96" spans="4:12" ht="15.75" x14ac:dyDescent="0.25">
      <c r="D96" s="21"/>
      <c r="E96" s="5"/>
      <c r="F96" s="11"/>
      <c r="G96" s="11"/>
      <c r="H96" s="9"/>
      <c r="I96" s="11"/>
      <c r="J96" s="11"/>
      <c r="K96" s="8"/>
      <c r="L96" s="3"/>
    </row>
    <row r="97" spans="4:12" ht="17.25" x14ac:dyDescent="0.25">
      <c r="D97" s="20"/>
      <c r="E97" s="5"/>
      <c r="F97" s="24"/>
      <c r="G97" s="25"/>
      <c r="H97" s="26"/>
      <c r="I97" s="25"/>
      <c r="J97" s="25"/>
      <c r="K97" s="8"/>
      <c r="L97" s="3"/>
    </row>
    <row r="98" spans="4:12" ht="15.75" x14ac:dyDescent="0.25">
      <c r="D98" s="19"/>
      <c r="E98" s="5"/>
      <c r="F98" s="27"/>
      <c r="G98" s="27"/>
      <c r="H98" s="27"/>
      <c r="I98" s="27"/>
      <c r="J98" s="27"/>
      <c r="K98" s="8"/>
      <c r="L98" s="3"/>
    </row>
    <row r="99" spans="4:12" ht="15.75" x14ac:dyDescent="0.25">
      <c r="D99" s="19"/>
      <c r="E99" s="5"/>
      <c r="F99" s="27"/>
      <c r="G99" s="27"/>
      <c r="H99" s="27"/>
      <c r="I99" s="27"/>
      <c r="J99" s="27"/>
      <c r="K99" s="8"/>
      <c r="L99" s="3"/>
    </row>
    <row r="100" spans="4:12" x14ac:dyDescent="0.25">
      <c r="D100" s="4"/>
      <c r="E100" s="5"/>
      <c r="F100" s="5"/>
      <c r="G100" s="5"/>
      <c r="H100" s="5"/>
      <c r="I100" s="5"/>
      <c r="J100" s="8"/>
      <c r="K100" s="8"/>
      <c r="L100" s="3"/>
    </row>
    <row r="101" spans="4:12" x14ac:dyDescent="0.25">
      <c r="D101" s="4"/>
      <c r="E101" s="5"/>
      <c r="F101" s="5"/>
      <c r="G101" s="5"/>
      <c r="H101" s="5"/>
      <c r="I101" s="5"/>
      <c r="J101" s="4"/>
      <c r="K10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zoomScale="93" zoomScaleNormal="93" workbookViewId="0">
      <selection activeCell="B2" sqref="B2"/>
    </sheetView>
  </sheetViews>
  <sheetFormatPr defaultRowHeight="15" x14ac:dyDescent="0.25"/>
  <cols>
    <col min="2" max="2" width="35.5703125" bestFit="1" customWidth="1"/>
    <col min="3" max="3" width="13.28515625" customWidth="1"/>
    <col min="4" max="4" width="17.5703125" customWidth="1"/>
    <col min="5" max="5" width="15.42578125" customWidth="1"/>
    <col min="6" max="6" width="17.140625" style="2" customWidth="1"/>
    <col min="7" max="7" width="13.140625" customWidth="1"/>
    <col min="8" max="8" width="11.5703125" bestFit="1" customWidth="1"/>
    <col min="9" max="9" width="9.5703125" bestFit="1" customWidth="1"/>
    <col min="10" max="10" width="11.5703125" bestFit="1" customWidth="1"/>
    <col min="11" max="12" width="9.5703125" bestFit="1" customWidth="1"/>
  </cols>
  <sheetData>
    <row r="1" spans="2:11" ht="15.75" thickBot="1" x14ac:dyDescent="0.3">
      <c r="F1"/>
    </row>
    <row r="2" spans="2:11" ht="16.5" thickBot="1" x14ac:dyDescent="0.3">
      <c r="B2" s="114" t="s">
        <v>89</v>
      </c>
      <c r="H2" s="3"/>
      <c r="I2" s="3"/>
      <c r="J2" s="3"/>
      <c r="K2" s="44"/>
    </row>
    <row r="3" spans="2:11" ht="15.75" x14ac:dyDescent="0.25">
      <c r="H3" s="45"/>
      <c r="I3" s="3"/>
      <c r="J3" s="45"/>
      <c r="K3" s="31"/>
    </row>
    <row r="4" spans="2:11" ht="15.75" x14ac:dyDescent="0.25">
      <c r="B4" s="97" t="s">
        <v>34</v>
      </c>
      <c r="C4" s="98">
        <v>41547</v>
      </c>
      <c r="D4" s="98">
        <v>41182</v>
      </c>
      <c r="E4" s="98">
        <v>40816</v>
      </c>
      <c r="F4" s="98">
        <v>40451</v>
      </c>
      <c r="G4" s="98">
        <v>40086</v>
      </c>
      <c r="H4" s="45"/>
      <c r="I4" s="3"/>
      <c r="J4" s="45"/>
      <c r="K4" s="31"/>
    </row>
    <row r="5" spans="2:11" ht="15.75" x14ac:dyDescent="0.25">
      <c r="B5" s="105" t="s">
        <v>51</v>
      </c>
      <c r="C5" s="100">
        <v>5352</v>
      </c>
      <c r="D5" s="100">
        <v>4872</v>
      </c>
      <c r="E5" s="100">
        <v>4261</v>
      </c>
      <c r="F5" s="101">
        <v>3497</v>
      </c>
      <c r="G5" s="100">
        <v>3174</v>
      </c>
      <c r="H5" s="45"/>
      <c r="I5" s="3"/>
      <c r="J5" s="45"/>
      <c r="K5" s="31"/>
    </row>
    <row r="6" spans="2:11" ht="15.75" x14ac:dyDescent="0.25">
      <c r="B6" s="105" t="s">
        <v>52</v>
      </c>
      <c r="C6" s="100">
        <v>4642</v>
      </c>
      <c r="D6" s="100">
        <v>3975</v>
      </c>
      <c r="E6" s="100">
        <v>3478</v>
      </c>
      <c r="F6" s="101">
        <v>3125</v>
      </c>
      <c r="G6" s="100">
        <v>2430</v>
      </c>
      <c r="H6" s="45"/>
      <c r="I6" s="3"/>
      <c r="J6" s="45"/>
      <c r="K6" s="31"/>
    </row>
    <row r="7" spans="2:11" ht="15.75" x14ac:dyDescent="0.25">
      <c r="B7" s="72" t="s">
        <v>53</v>
      </c>
      <c r="C7" s="100">
        <v>3389</v>
      </c>
      <c r="D7" s="100">
        <v>3025</v>
      </c>
      <c r="E7" s="100">
        <v>2674</v>
      </c>
      <c r="F7" s="101">
        <v>2290</v>
      </c>
      <c r="G7" s="100">
        <v>1916</v>
      </c>
      <c r="H7" s="45"/>
      <c r="I7" s="3"/>
      <c r="J7" s="45"/>
      <c r="K7" s="3"/>
    </row>
    <row r="8" spans="2:11" ht="15.75" x14ac:dyDescent="0.25">
      <c r="B8" s="105" t="s">
        <v>54</v>
      </c>
      <c r="C8" s="102">
        <v>716</v>
      </c>
      <c r="D8" s="102">
        <v>704</v>
      </c>
      <c r="E8" s="102">
        <v>655</v>
      </c>
      <c r="F8" s="103">
        <v>713</v>
      </c>
      <c r="G8" s="102">
        <v>625</v>
      </c>
      <c r="H8" s="45"/>
      <c r="I8" s="3"/>
      <c r="J8" s="45"/>
      <c r="K8" s="31"/>
    </row>
    <row r="9" spans="2:11" ht="15.75" x14ac:dyDescent="0.25">
      <c r="B9" s="105" t="s">
        <v>55</v>
      </c>
      <c r="C9" s="100">
        <v>-2321</v>
      </c>
      <c r="D9" s="100">
        <v>-2155</v>
      </c>
      <c r="E9" s="100">
        <v>-1880</v>
      </c>
      <c r="F9" s="101">
        <v>-1560</v>
      </c>
      <c r="G9" s="104">
        <v>-1234</v>
      </c>
      <c r="H9" s="3"/>
      <c r="I9" s="3"/>
      <c r="J9" s="3"/>
      <c r="K9" s="3"/>
    </row>
    <row r="10" spans="2:11" ht="15.75" x14ac:dyDescent="0.25">
      <c r="B10" s="72" t="s">
        <v>56</v>
      </c>
      <c r="C10" s="100">
        <v>11778</v>
      </c>
      <c r="D10" s="100">
        <v>10421</v>
      </c>
      <c r="E10" s="100">
        <v>9188</v>
      </c>
      <c r="F10" s="101">
        <v>8065</v>
      </c>
      <c r="G10" s="100">
        <v>6911</v>
      </c>
    </row>
    <row r="11" spans="2:11" x14ac:dyDescent="0.25">
      <c r="F11"/>
    </row>
    <row r="12" spans="2:11" x14ac:dyDescent="0.25">
      <c r="F12"/>
    </row>
    <row r="13" spans="2:11" x14ac:dyDescent="0.25">
      <c r="F13"/>
    </row>
    <row r="14" spans="2:11" x14ac:dyDescent="0.25">
      <c r="F14"/>
    </row>
    <row r="15" spans="2:11" x14ac:dyDescent="0.25">
      <c r="F15"/>
    </row>
    <row r="16" spans="2:11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2:6" x14ac:dyDescent="0.25">
      <c r="B33" s="1"/>
      <c r="F33"/>
    </row>
    <row r="34" spans="2:6" x14ac:dyDescent="0.25">
      <c r="F34"/>
    </row>
    <row r="35" spans="2:6" x14ac:dyDescent="0.25">
      <c r="F35"/>
    </row>
    <row r="36" spans="2:6" x14ac:dyDescent="0.25">
      <c r="F36"/>
    </row>
    <row r="37" spans="2:6" x14ac:dyDescent="0.25">
      <c r="F37"/>
    </row>
    <row r="38" spans="2:6" x14ac:dyDescent="0.25">
      <c r="F38"/>
    </row>
    <row r="39" spans="2:6" x14ac:dyDescent="0.25">
      <c r="F39"/>
    </row>
    <row r="40" spans="2:6" x14ac:dyDescent="0.25">
      <c r="F40"/>
    </row>
    <row r="41" spans="2:6" x14ac:dyDescent="0.25">
      <c r="F41"/>
    </row>
    <row r="42" spans="2:6" x14ac:dyDescent="0.25">
      <c r="F42"/>
    </row>
    <row r="43" spans="2:6" x14ac:dyDescent="0.25">
      <c r="F43"/>
    </row>
    <row r="44" spans="2:6" x14ac:dyDescent="0.25">
      <c r="F44"/>
    </row>
    <row r="45" spans="2:6" x14ac:dyDescent="0.25">
      <c r="F45"/>
    </row>
    <row r="46" spans="2:6" x14ac:dyDescent="0.25">
      <c r="F46"/>
    </row>
    <row r="47" spans="2:6" x14ac:dyDescent="0.25">
      <c r="F47"/>
    </row>
    <row r="48" spans="2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9"/>
  <sheetViews>
    <sheetView workbookViewId="0">
      <selection activeCell="C2" sqref="C2"/>
    </sheetView>
  </sheetViews>
  <sheetFormatPr defaultRowHeight="15" x14ac:dyDescent="0.25"/>
  <cols>
    <col min="3" max="3" width="29.7109375" bestFit="1" customWidth="1"/>
    <col min="4" max="4" width="21.140625" bestFit="1" customWidth="1"/>
    <col min="5" max="10" width="11" bestFit="1" customWidth="1"/>
  </cols>
  <sheetData>
    <row r="1" spans="3:11" ht="15.75" thickBot="1" x14ac:dyDescent="0.3"/>
    <row r="2" spans="3:11" ht="16.5" thickBot="1" x14ac:dyDescent="0.3">
      <c r="C2" s="113" t="s">
        <v>65</v>
      </c>
      <c r="D2" s="48"/>
    </row>
    <row r="3" spans="3:11" ht="15.75" x14ac:dyDescent="0.25">
      <c r="D3" s="31"/>
      <c r="F3" s="48"/>
      <c r="G3" s="48"/>
      <c r="H3" s="48"/>
      <c r="I3" s="31"/>
      <c r="J3" s="31"/>
      <c r="K3" s="3"/>
    </row>
    <row r="4" spans="3:11" ht="15.75" x14ac:dyDescent="0.25">
      <c r="D4" s="73" t="s">
        <v>34</v>
      </c>
      <c r="E4" s="112">
        <f>'Total operating revenues'!C4</f>
        <v>41547</v>
      </c>
      <c r="F4" s="112">
        <f>'Total operating revenues'!D4</f>
        <v>41182</v>
      </c>
      <c r="G4" s="112">
        <f>'Total operating revenues'!E4</f>
        <v>40816</v>
      </c>
      <c r="H4" s="112">
        <f>'Total operating revenues'!F4</f>
        <v>40451</v>
      </c>
      <c r="I4" s="112">
        <f>'Total operating revenues'!G4</f>
        <v>40086</v>
      </c>
      <c r="J4" s="112">
        <v>39721</v>
      </c>
      <c r="K4" s="3"/>
    </row>
    <row r="5" spans="3:11" ht="15.75" x14ac:dyDescent="0.25">
      <c r="D5" s="99" t="s">
        <v>24</v>
      </c>
      <c r="E5" s="107">
        <v>7822</v>
      </c>
      <c r="F5" s="107">
        <v>11786</v>
      </c>
      <c r="G5" s="108">
        <v>9190</v>
      </c>
      <c r="H5" s="108">
        <v>8734</v>
      </c>
      <c r="I5" s="107">
        <v>9241</v>
      </c>
      <c r="J5" s="107">
        <v>11174</v>
      </c>
      <c r="K5" s="3"/>
    </row>
    <row r="6" spans="3:11" ht="15.75" x14ac:dyDescent="0.25">
      <c r="D6" s="99" t="s">
        <v>57</v>
      </c>
      <c r="E6" s="109"/>
      <c r="F6" s="109"/>
      <c r="G6" s="109"/>
      <c r="H6" s="109"/>
      <c r="I6" s="109"/>
      <c r="J6" s="109"/>
      <c r="K6" s="3"/>
    </row>
    <row r="7" spans="3:11" ht="15.75" x14ac:dyDescent="0.25">
      <c r="D7" s="99" t="s">
        <v>55</v>
      </c>
      <c r="E7" s="107">
        <v>2849</v>
      </c>
      <c r="F7" s="107">
        <v>3341</v>
      </c>
      <c r="G7" s="108">
        <v>796</v>
      </c>
      <c r="H7" s="108">
        <v>195</v>
      </c>
      <c r="I7" s="107">
        <v>620</v>
      </c>
      <c r="J7" s="107">
        <v>997</v>
      </c>
      <c r="K7" s="3"/>
    </row>
    <row r="8" spans="3:11" ht="15.75" x14ac:dyDescent="0.25">
      <c r="D8" s="99" t="s">
        <v>58</v>
      </c>
      <c r="E8" s="109"/>
      <c r="F8" s="109"/>
      <c r="G8" s="109"/>
      <c r="H8" s="109"/>
      <c r="I8" s="109"/>
      <c r="J8" s="109"/>
      <c r="K8" s="3"/>
    </row>
    <row r="9" spans="3:11" ht="15.75" x14ac:dyDescent="0.25">
      <c r="D9" s="99" t="s">
        <v>59</v>
      </c>
      <c r="E9" s="107">
        <v>1732</v>
      </c>
      <c r="F9" s="107">
        <v>1634</v>
      </c>
      <c r="G9" s="108">
        <v>1541</v>
      </c>
      <c r="H9" s="108">
        <v>1357</v>
      </c>
      <c r="I9" s="107">
        <v>1204</v>
      </c>
      <c r="J9" s="107">
        <v>1080</v>
      </c>
      <c r="K9" s="3"/>
    </row>
    <row r="10" spans="3:11" ht="15.75" x14ac:dyDescent="0.25">
      <c r="D10" s="99" t="s">
        <v>60</v>
      </c>
      <c r="E10" s="107">
        <v>521</v>
      </c>
      <c r="F10" s="107">
        <v>151</v>
      </c>
      <c r="G10" s="108">
        <v>129</v>
      </c>
      <c r="H10" s="108">
        <v>197</v>
      </c>
      <c r="I10" s="107">
        <v>125</v>
      </c>
      <c r="J10" s="107">
        <v>634</v>
      </c>
      <c r="K10" s="3"/>
    </row>
    <row r="11" spans="3:11" ht="15.75" x14ac:dyDescent="0.25">
      <c r="D11" s="99" t="s">
        <v>25</v>
      </c>
      <c r="E11" s="108">
        <v>11351</v>
      </c>
      <c r="F11" s="107">
        <v>11420</v>
      </c>
      <c r="G11" s="108">
        <v>11436</v>
      </c>
      <c r="H11" s="108">
        <v>11478</v>
      </c>
      <c r="I11" s="107">
        <v>10883</v>
      </c>
      <c r="J11" s="107">
        <v>10883</v>
      </c>
      <c r="K11" s="3"/>
    </row>
    <row r="12" spans="3:11" ht="15.75" x14ac:dyDescent="0.25">
      <c r="D12" s="99" t="s">
        <v>61</v>
      </c>
      <c r="E12" s="108">
        <v>11681</v>
      </c>
      <c r="F12" s="107">
        <v>11681</v>
      </c>
      <c r="G12" s="108">
        <v>11668</v>
      </c>
      <c r="H12" s="108">
        <v>11447</v>
      </c>
      <c r="I12" s="107">
        <v>10208</v>
      </c>
      <c r="J12" s="107">
        <v>10213</v>
      </c>
      <c r="K12" s="3"/>
    </row>
    <row r="13" spans="3:11" ht="15.75" x14ac:dyDescent="0.25">
      <c r="D13" s="106" t="s">
        <v>26</v>
      </c>
      <c r="E13" s="110">
        <v>35956</v>
      </c>
      <c r="F13" s="111">
        <v>40013</v>
      </c>
      <c r="G13" s="110">
        <v>34760</v>
      </c>
      <c r="H13" s="110">
        <v>33408</v>
      </c>
      <c r="I13" s="111">
        <v>32281</v>
      </c>
      <c r="J13" s="111">
        <v>34981</v>
      </c>
      <c r="K13" s="3"/>
    </row>
    <row r="14" spans="3:11" ht="15.75" x14ac:dyDescent="0.25">
      <c r="D14" s="99" t="s">
        <v>27</v>
      </c>
      <c r="E14" s="107">
        <v>4335</v>
      </c>
      <c r="F14" s="107">
        <v>7954</v>
      </c>
      <c r="G14" s="108">
        <v>3451</v>
      </c>
      <c r="H14" s="108">
        <v>3498</v>
      </c>
      <c r="I14" s="107">
        <v>4442</v>
      </c>
      <c r="J14" s="107">
        <v>7165</v>
      </c>
      <c r="K14" s="3"/>
    </row>
    <row r="15" spans="3:11" ht="15.75" x14ac:dyDescent="0.25">
      <c r="D15" s="99" t="s">
        <v>62</v>
      </c>
      <c r="E15" s="107">
        <v>4149</v>
      </c>
      <c r="F15" s="107">
        <v>4058</v>
      </c>
      <c r="G15" s="108">
        <v>4205</v>
      </c>
      <c r="H15" s="108">
        <v>4181</v>
      </c>
      <c r="I15" s="107">
        <v>3807</v>
      </c>
      <c r="J15" s="107">
        <v>3811</v>
      </c>
      <c r="K15" s="3"/>
    </row>
    <row r="16" spans="3:11" ht="15.75" x14ac:dyDescent="0.25">
      <c r="D16" s="99" t="s">
        <v>63</v>
      </c>
      <c r="E16" s="107">
        <v>602</v>
      </c>
      <c r="F16" s="107">
        <v>371</v>
      </c>
      <c r="G16" s="108">
        <v>667</v>
      </c>
      <c r="H16" s="108">
        <v>715</v>
      </c>
      <c r="I16" s="107">
        <v>839</v>
      </c>
      <c r="J16" s="107">
        <v>1728</v>
      </c>
      <c r="K16" s="3"/>
    </row>
    <row r="17" spans="4:11" ht="15.75" x14ac:dyDescent="0.25">
      <c r="D17" s="106" t="s">
        <v>28</v>
      </c>
      <c r="E17" s="111">
        <v>9086</v>
      </c>
      <c r="F17" s="111">
        <v>12383</v>
      </c>
      <c r="G17" s="110">
        <v>8323</v>
      </c>
      <c r="H17" s="110">
        <v>8394</v>
      </c>
      <c r="I17" s="111">
        <v>9088</v>
      </c>
      <c r="J17" s="111">
        <v>12704</v>
      </c>
      <c r="K17" s="3"/>
    </row>
    <row r="18" spans="4:11" ht="15.75" x14ac:dyDescent="0.25">
      <c r="D18" s="99" t="s">
        <v>64</v>
      </c>
      <c r="E18" s="108">
        <v>26870</v>
      </c>
      <c r="F18" s="107">
        <v>27630</v>
      </c>
      <c r="G18" s="108">
        <v>26437</v>
      </c>
      <c r="H18" s="108">
        <v>25014</v>
      </c>
      <c r="I18" s="107">
        <v>23193</v>
      </c>
      <c r="J18" s="107">
        <v>22277</v>
      </c>
      <c r="K18" s="3"/>
    </row>
    <row r="19" spans="4:11" x14ac:dyDescent="0.25">
      <c r="K1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4"/>
  <sheetViews>
    <sheetView tabSelected="1" topLeftCell="C4" workbookViewId="0">
      <selection activeCell="B22" sqref="B22"/>
    </sheetView>
  </sheetViews>
  <sheetFormatPr defaultRowHeight="15" x14ac:dyDescent="0.25"/>
  <cols>
    <col min="2" max="2" width="16.7109375" bestFit="1" customWidth="1"/>
    <col min="4" max="4" width="9.7109375" bestFit="1" customWidth="1"/>
    <col min="5" max="5" width="49.42578125" bestFit="1" customWidth="1"/>
    <col min="6" max="10" width="11" bestFit="1" customWidth="1"/>
  </cols>
  <sheetData>
    <row r="3" spans="2:11" ht="16.5" thickBot="1" x14ac:dyDescent="0.3">
      <c r="D3" s="7"/>
      <c r="E3" s="63"/>
      <c r="F3" s="7"/>
      <c r="G3" s="7"/>
      <c r="H3" s="7"/>
      <c r="I3" s="7"/>
      <c r="J3" s="63"/>
      <c r="K3" s="63"/>
    </row>
    <row r="4" spans="2:11" ht="16.5" thickBot="1" x14ac:dyDescent="0.3">
      <c r="B4" s="93" t="s">
        <v>88</v>
      </c>
      <c r="C4" s="63"/>
      <c r="D4" s="7"/>
      <c r="G4" s="63"/>
      <c r="H4" s="7"/>
      <c r="I4" s="7"/>
      <c r="J4" s="7"/>
      <c r="K4" s="7"/>
    </row>
    <row r="5" spans="2:11" ht="15.75" x14ac:dyDescent="0.25">
      <c r="D5" s="7"/>
      <c r="E5" s="74"/>
      <c r="F5" s="74"/>
      <c r="G5" s="74"/>
      <c r="H5" s="78" t="s">
        <v>33</v>
      </c>
      <c r="I5" s="74"/>
      <c r="J5" s="74"/>
      <c r="K5" s="7"/>
    </row>
    <row r="6" spans="2:11" ht="15.75" x14ac:dyDescent="0.25">
      <c r="E6" s="79"/>
      <c r="F6" s="79">
        <v>41547</v>
      </c>
      <c r="G6" s="80">
        <v>41182</v>
      </c>
      <c r="H6" s="80">
        <v>40816</v>
      </c>
      <c r="I6" s="80">
        <v>40451</v>
      </c>
      <c r="J6" s="79">
        <v>40086</v>
      </c>
      <c r="K6" s="64"/>
    </row>
    <row r="7" spans="2:11" ht="15.75" x14ac:dyDescent="0.25">
      <c r="D7" s="57"/>
      <c r="E7" s="81" t="s">
        <v>68</v>
      </c>
      <c r="F7" s="84">
        <v>11778</v>
      </c>
      <c r="G7" s="84">
        <v>10421</v>
      </c>
      <c r="H7" s="84">
        <v>9188</v>
      </c>
      <c r="I7" s="84">
        <v>8065</v>
      </c>
      <c r="J7" s="85">
        <v>6911</v>
      </c>
      <c r="K7" s="65"/>
    </row>
    <row r="8" spans="2:11" ht="15.75" x14ac:dyDescent="0.25">
      <c r="D8" s="57"/>
      <c r="E8" s="81" t="s">
        <v>10</v>
      </c>
      <c r="F8" s="84">
        <v>4539</v>
      </c>
      <c r="G8" s="84">
        <v>8282</v>
      </c>
      <c r="H8" s="84">
        <v>3732</v>
      </c>
      <c r="I8" s="84">
        <v>3476</v>
      </c>
      <c r="J8" s="85">
        <v>3373</v>
      </c>
      <c r="K8" s="65"/>
    </row>
    <row r="9" spans="2:11" ht="15.75" x14ac:dyDescent="0.25">
      <c r="D9" s="57"/>
      <c r="E9" s="81" t="s">
        <v>69</v>
      </c>
      <c r="F9" s="72"/>
      <c r="G9" s="72"/>
      <c r="H9" s="72"/>
      <c r="I9" s="72"/>
      <c r="J9" s="72"/>
      <c r="K9" s="57"/>
    </row>
    <row r="10" spans="2:11" ht="15.75" x14ac:dyDescent="0.25">
      <c r="D10" s="57"/>
      <c r="E10" s="81" t="s">
        <v>10</v>
      </c>
      <c r="F10" s="84">
        <v>4539</v>
      </c>
      <c r="G10" s="84">
        <v>8282</v>
      </c>
      <c r="H10" s="84">
        <v>3732</v>
      </c>
      <c r="I10" s="84">
        <v>3476</v>
      </c>
      <c r="J10" s="85">
        <v>3373</v>
      </c>
      <c r="K10" s="65"/>
    </row>
    <row r="11" spans="2:11" ht="15.75" x14ac:dyDescent="0.25">
      <c r="D11" s="57"/>
      <c r="E11" s="81" t="s">
        <v>40</v>
      </c>
      <c r="F11" s="84">
        <v>7239</v>
      </c>
      <c r="G11" s="84">
        <v>2139</v>
      </c>
      <c r="H11" s="84">
        <v>5456</v>
      </c>
      <c r="I11" s="84">
        <v>4589</v>
      </c>
      <c r="J11" s="85">
        <v>3538</v>
      </c>
      <c r="K11" s="65"/>
    </row>
    <row r="12" spans="2:11" ht="15.75" x14ac:dyDescent="0.25">
      <c r="D12" s="57"/>
      <c r="E12" s="81" t="s">
        <v>70</v>
      </c>
      <c r="F12" s="86">
        <v>18</v>
      </c>
      <c r="G12" s="86">
        <v>68</v>
      </c>
      <c r="H12" s="86">
        <v>200</v>
      </c>
      <c r="I12" s="86">
        <v>49</v>
      </c>
      <c r="J12" s="72">
        <v>462</v>
      </c>
      <c r="K12" s="59"/>
    </row>
    <row r="13" spans="2:11" ht="15.75" x14ac:dyDescent="0.25">
      <c r="D13" s="57"/>
      <c r="E13" s="81" t="s">
        <v>71</v>
      </c>
      <c r="F13" s="87">
        <v>2277</v>
      </c>
      <c r="G13" s="86">
        <v>65</v>
      </c>
      <c r="H13" s="87">
        <v>2010</v>
      </c>
      <c r="I13" s="87">
        <v>1674</v>
      </c>
      <c r="J13" s="88">
        <v>1648</v>
      </c>
      <c r="K13" s="66"/>
    </row>
    <row r="14" spans="2:11" ht="15.75" x14ac:dyDescent="0.25">
      <c r="D14" s="57"/>
      <c r="E14" s="81" t="s">
        <v>72</v>
      </c>
      <c r="F14" s="86">
        <v>0</v>
      </c>
      <c r="G14" s="86">
        <v>2</v>
      </c>
      <c r="H14" s="86">
        <v>4</v>
      </c>
      <c r="I14" s="86">
        <v>2</v>
      </c>
      <c r="J14" s="72">
        <v>1</v>
      </c>
      <c r="K14" s="59"/>
    </row>
    <row r="15" spans="2:11" ht="15.75" x14ac:dyDescent="0.25">
      <c r="D15" s="58"/>
      <c r="E15" s="82" t="s">
        <v>73</v>
      </c>
      <c r="F15" s="89">
        <v>4980</v>
      </c>
      <c r="G15" s="89">
        <v>2144</v>
      </c>
      <c r="H15" s="89">
        <v>3650</v>
      </c>
      <c r="I15" s="89">
        <v>2966</v>
      </c>
      <c r="J15" s="90">
        <v>2353</v>
      </c>
      <c r="K15" s="67"/>
    </row>
    <row r="16" spans="2:11" ht="15.75" x14ac:dyDescent="0.25">
      <c r="D16" s="7"/>
      <c r="E16" s="81" t="s">
        <v>74</v>
      </c>
      <c r="F16" s="84">
        <v>35956</v>
      </c>
      <c r="G16" s="84">
        <v>40013</v>
      </c>
      <c r="H16" s="84">
        <v>34760</v>
      </c>
      <c r="I16" s="84">
        <v>33408</v>
      </c>
      <c r="J16" s="85">
        <v>32281</v>
      </c>
      <c r="K16" s="65"/>
    </row>
    <row r="17" spans="4:11" ht="15.75" x14ac:dyDescent="0.25">
      <c r="D17" s="57"/>
      <c r="E17" s="81" t="s">
        <v>75</v>
      </c>
      <c r="F17" s="84">
        <v>0</v>
      </c>
      <c r="G17" s="84">
        <v>0</v>
      </c>
      <c r="H17" s="84">
        <v>0</v>
      </c>
      <c r="I17" s="84">
        <v>0</v>
      </c>
      <c r="J17" s="85">
        <v>0</v>
      </c>
      <c r="K17" s="65"/>
    </row>
    <row r="18" spans="4:11" ht="15.75" x14ac:dyDescent="0.25">
      <c r="D18" s="57"/>
      <c r="E18" s="81" t="s">
        <v>76</v>
      </c>
      <c r="F18" s="84">
        <v>35956</v>
      </c>
      <c r="G18" s="84">
        <v>40013</v>
      </c>
      <c r="H18" s="84">
        <v>34760</v>
      </c>
      <c r="I18" s="84">
        <v>33408</v>
      </c>
      <c r="J18" s="85">
        <v>32281</v>
      </c>
      <c r="K18" s="65"/>
    </row>
    <row r="19" spans="4:11" ht="15.75" x14ac:dyDescent="0.25">
      <c r="D19" s="7"/>
      <c r="E19" s="81" t="s">
        <v>77</v>
      </c>
      <c r="F19" s="84">
        <v>9086</v>
      </c>
      <c r="G19" s="84">
        <v>12383</v>
      </c>
      <c r="H19" s="84">
        <v>8323</v>
      </c>
      <c r="I19" s="84">
        <v>8394</v>
      </c>
      <c r="J19" s="85">
        <v>9088</v>
      </c>
      <c r="K19" s="65"/>
    </row>
    <row r="20" spans="4:11" ht="15.75" x14ac:dyDescent="0.25">
      <c r="D20" s="59"/>
      <c r="E20" s="81" t="s">
        <v>64</v>
      </c>
      <c r="F20" s="84">
        <v>26870</v>
      </c>
      <c r="G20" s="84">
        <v>27630</v>
      </c>
      <c r="H20" s="84">
        <v>26437</v>
      </c>
      <c r="I20" s="84">
        <v>25014</v>
      </c>
      <c r="J20" s="85">
        <v>23193</v>
      </c>
      <c r="K20" s="65"/>
    </row>
    <row r="21" spans="4:11" ht="15.75" x14ac:dyDescent="0.25">
      <c r="D21" s="60"/>
      <c r="E21" s="81"/>
      <c r="F21" s="72"/>
      <c r="G21" s="72"/>
      <c r="H21" s="72"/>
      <c r="I21" s="72"/>
      <c r="J21" s="72"/>
      <c r="K21" s="60"/>
    </row>
    <row r="22" spans="4:11" ht="15.75" x14ac:dyDescent="0.25">
      <c r="D22" s="7"/>
      <c r="E22" s="81" t="s">
        <v>78</v>
      </c>
      <c r="F22" s="84">
        <v>7809</v>
      </c>
      <c r="G22" s="84">
        <v>6706</v>
      </c>
      <c r="H22" s="84">
        <v>4368</v>
      </c>
      <c r="I22" s="84">
        <v>2219</v>
      </c>
      <c r="J22" s="72">
        <v>186</v>
      </c>
      <c r="K22" s="59"/>
    </row>
    <row r="23" spans="4:11" ht="15.75" x14ac:dyDescent="0.25">
      <c r="D23" s="57"/>
      <c r="E23" s="81" t="s">
        <v>73</v>
      </c>
      <c r="F23" s="84">
        <v>4980</v>
      </c>
      <c r="G23" s="84">
        <v>2144</v>
      </c>
      <c r="H23" s="84">
        <v>3650</v>
      </c>
      <c r="I23" s="84">
        <v>2966</v>
      </c>
      <c r="J23" s="85">
        <v>2353</v>
      </c>
      <c r="K23" s="65"/>
    </row>
    <row r="24" spans="4:11" ht="15.75" x14ac:dyDescent="0.25">
      <c r="D24" s="57"/>
      <c r="E24" s="81" t="s">
        <v>79</v>
      </c>
      <c r="F24" s="72"/>
      <c r="G24" s="72"/>
      <c r="H24" s="72"/>
      <c r="I24" s="72"/>
      <c r="J24" s="72"/>
      <c r="K24" s="57"/>
    </row>
    <row r="25" spans="4:11" ht="15.75" x14ac:dyDescent="0.25">
      <c r="D25" s="57"/>
      <c r="E25" s="81" t="s">
        <v>80</v>
      </c>
      <c r="F25" s="84">
        <v>-4815</v>
      </c>
      <c r="G25" s="84">
        <v>-1041</v>
      </c>
      <c r="H25" s="84">
        <v>-1312</v>
      </c>
      <c r="I25" s="84">
        <v>-817</v>
      </c>
      <c r="J25" s="85">
        <v>-320</v>
      </c>
      <c r="K25" s="65"/>
    </row>
    <row r="26" spans="4:11" ht="15.75" x14ac:dyDescent="0.25">
      <c r="D26" s="57"/>
      <c r="E26" s="83" t="s">
        <v>81</v>
      </c>
      <c r="F26" s="91">
        <v>7974</v>
      </c>
      <c r="G26" s="91">
        <v>7809</v>
      </c>
      <c r="H26" s="91">
        <v>6706</v>
      </c>
      <c r="I26" s="91">
        <v>4368</v>
      </c>
      <c r="J26" s="92">
        <v>2219</v>
      </c>
      <c r="K26" s="68"/>
    </row>
    <row r="27" spans="4:11" ht="15.75" x14ac:dyDescent="0.25">
      <c r="D27" s="7"/>
      <c r="E27" s="81" t="s">
        <v>82</v>
      </c>
      <c r="F27" s="87">
        <v>18875</v>
      </c>
      <c r="G27" s="87">
        <v>19992</v>
      </c>
      <c r="H27" s="87">
        <v>19907</v>
      </c>
      <c r="I27" s="87">
        <v>20794</v>
      </c>
      <c r="J27" s="88">
        <v>21160</v>
      </c>
      <c r="K27" s="66"/>
    </row>
    <row r="28" spans="4:11" ht="15.75" x14ac:dyDescent="0.25">
      <c r="D28" s="61"/>
      <c r="E28" s="81" t="s">
        <v>83</v>
      </c>
      <c r="F28" s="86">
        <v>21</v>
      </c>
      <c r="G28" s="86">
        <v>-171</v>
      </c>
      <c r="H28" s="86">
        <v>-176</v>
      </c>
      <c r="I28" s="86">
        <v>-148</v>
      </c>
      <c r="J28" s="72">
        <v>-186</v>
      </c>
      <c r="K28" s="59"/>
    </row>
    <row r="29" spans="4:11" ht="15.75" x14ac:dyDescent="0.25">
      <c r="D29" s="59"/>
      <c r="E29" s="81" t="s">
        <v>64</v>
      </c>
      <c r="F29" s="84">
        <v>26870</v>
      </c>
      <c r="G29" s="84">
        <v>27630</v>
      </c>
      <c r="H29" s="84">
        <v>26437</v>
      </c>
      <c r="I29" s="84">
        <v>25014</v>
      </c>
      <c r="J29" s="85">
        <v>23193</v>
      </c>
      <c r="K29" s="65"/>
    </row>
    <row r="30" spans="4:11" x14ac:dyDescent="0.25">
      <c r="D30" s="60"/>
      <c r="E30" s="60"/>
      <c r="F30" s="60"/>
      <c r="G30" s="60"/>
      <c r="H30" s="60"/>
      <c r="I30" s="60"/>
      <c r="J30" s="60"/>
      <c r="K30" s="60"/>
    </row>
    <row r="31" spans="4:11" x14ac:dyDescent="0.25">
      <c r="D31" s="62"/>
      <c r="E31" s="62"/>
      <c r="F31" s="62"/>
      <c r="G31" s="62"/>
      <c r="H31" s="62"/>
      <c r="I31" s="62"/>
      <c r="J31" s="62"/>
      <c r="K31" s="62"/>
    </row>
    <row r="32" spans="4:11" ht="15.75" x14ac:dyDescent="0.25">
      <c r="D32" s="57"/>
      <c r="E32" s="75" t="s">
        <v>29</v>
      </c>
      <c r="F32" s="94">
        <f>F6</f>
        <v>41547</v>
      </c>
      <c r="G32" s="94">
        <f t="shared" ref="G32:J32" si="0">G6</f>
        <v>41182</v>
      </c>
      <c r="H32" s="94">
        <f t="shared" si="0"/>
        <v>40816</v>
      </c>
      <c r="I32" s="94">
        <f t="shared" si="0"/>
        <v>40451</v>
      </c>
      <c r="J32" s="94">
        <f t="shared" si="0"/>
        <v>40086</v>
      </c>
      <c r="K32" s="57"/>
    </row>
    <row r="33" spans="4:11" ht="15.75" x14ac:dyDescent="0.25">
      <c r="D33" s="57"/>
      <c r="E33" s="72" t="s">
        <v>84</v>
      </c>
      <c r="F33" s="76">
        <v>0.26400000000000001</v>
      </c>
      <c r="G33" s="76">
        <v>0.107</v>
      </c>
      <c r="H33" s="76">
        <v>0.183</v>
      </c>
      <c r="I33" s="76">
        <v>0.14299999999999999</v>
      </c>
      <c r="J33" s="77">
        <v>0.111</v>
      </c>
      <c r="K33" s="69"/>
    </row>
    <row r="34" spans="4:11" ht="15.75" x14ac:dyDescent="0.25">
      <c r="D34" s="57"/>
      <c r="E34" s="72" t="s">
        <v>85</v>
      </c>
      <c r="F34" s="76">
        <v>0.185</v>
      </c>
      <c r="G34" s="76">
        <v>7.8E-2</v>
      </c>
      <c r="H34" s="76">
        <v>0.13800000000000001</v>
      </c>
      <c r="I34" s="76">
        <v>0.11899999999999999</v>
      </c>
      <c r="J34" s="77">
        <v>0.10100000000000001</v>
      </c>
      <c r="K34" s="69"/>
    </row>
    <row r="35" spans="4:11" ht="15.75" x14ac:dyDescent="0.25">
      <c r="D35" s="57"/>
      <c r="E35" s="72" t="s">
        <v>86</v>
      </c>
      <c r="F35" s="76">
        <v>0.32800000000000001</v>
      </c>
      <c r="G35" s="76">
        <v>0.26</v>
      </c>
      <c r="H35" s="76">
        <v>0.26400000000000001</v>
      </c>
      <c r="I35" s="76">
        <v>0.24099999999999999</v>
      </c>
      <c r="J35" s="77">
        <v>0.214</v>
      </c>
      <c r="K35" s="69"/>
    </row>
    <row r="36" spans="4:11" ht="15.75" x14ac:dyDescent="0.25">
      <c r="D36" s="61"/>
      <c r="E36" s="72" t="s">
        <v>87</v>
      </c>
      <c r="F36" s="76">
        <v>0.13900000000000001</v>
      </c>
      <c r="G36" s="76">
        <v>5.3999999999999999E-2</v>
      </c>
      <c r="H36" s="76">
        <v>0.105</v>
      </c>
      <c r="I36" s="76">
        <v>8.8999999999999996E-2</v>
      </c>
      <c r="J36" s="77">
        <v>7.2999999999999995E-2</v>
      </c>
      <c r="K36" s="69"/>
    </row>
    <row r="37" spans="4:11" x14ac:dyDescent="0.25">
      <c r="D37" s="61"/>
      <c r="E37" s="61"/>
      <c r="F37" s="61"/>
      <c r="G37" s="61"/>
      <c r="H37" s="61"/>
      <c r="I37" s="61"/>
      <c r="J37" s="61"/>
      <c r="K37" s="61"/>
    </row>
    <row r="38" spans="4:11" x14ac:dyDescent="0.25">
      <c r="D38" s="61"/>
      <c r="E38" s="70"/>
      <c r="F38" s="61"/>
      <c r="G38" s="61"/>
      <c r="H38" s="61"/>
      <c r="I38" s="61"/>
      <c r="J38" s="61"/>
      <c r="K38" s="61"/>
    </row>
    <row r="39" spans="4:11" ht="38.25" customHeight="1" x14ac:dyDescent="0.25">
      <c r="D39" s="57"/>
      <c r="E39" s="59"/>
      <c r="F39" s="59"/>
      <c r="G39" s="59"/>
      <c r="H39" s="57"/>
      <c r="I39" s="57"/>
      <c r="J39" s="57"/>
      <c r="K39" s="57"/>
    </row>
    <row r="40" spans="4:11" ht="38.25" customHeight="1" x14ac:dyDescent="0.25">
      <c r="D40" s="57"/>
      <c r="E40" s="59"/>
      <c r="F40" s="59"/>
      <c r="G40" s="59"/>
      <c r="H40" s="57"/>
      <c r="I40" s="57"/>
      <c r="J40" s="57"/>
      <c r="K40" s="57"/>
    </row>
    <row r="41" spans="4:11" x14ac:dyDescent="0.25">
      <c r="D41" s="57"/>
      <c r="E41" s="59"/>
      <c r="F41" s="57"/>
      <c r="G41" s="57"/>
      <c r="H41" s="57"/>
      <c r="I41" s="57"/>
      <c r="J41" s="57"/>
      <c r="K41" s="57"/>
    </row>
    <row r="42" spans="4:11" ht="38.25" customHeight="1" x14ac:dyDescent="0.25">
      <c r="D42" s="57"/>
      <c r="E42" s="59"/>
      <c r="F42" s="59"/>
      <c r="G42" s="59"/>
      <c r="H42" s="57"/>
      <c r="I42" s="57"/>
      <c r="J42" s="57"/>
      <c r="K42" s="57"/>
    </row>
    <row r="43" spans="4:11" ht="38.25" customHeight="1" x14ac:dyDescent="0.25">
      <c r="D43" s="61"/>
      <c r="E43" s="59"/>
      <c r="F43" s="59"/>
      <c r="G43" s="61"/>
      <c r="H43" s="61"/>
      <c r="I43" s="61"/>
      <c r="J43" s="61"/>
      <c r="K43" s="61"/>
    </row>
    <row r="44" spans="4:11" ht="15.75" x14ac:dyDescent="0.25">
      <c r="D44" s="7"/>
      <c r="E44" s="71"/>
      <c r="F44" s="7"/>
      <c r="G44" s="7"/>
      <c r="H44" s="7"/>
      <c r="I44" s="7"/>
      <c r="J44" s="7"/>
      <c r="K4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5"/>
  <sheetViews>
    <sheetView workbookViewId="0">
      <selection activeCell="F3" sqref="F3:I3"/>
    </sheetView>
  </sheetViews>
  <sheetFormatPr defaultRowHeight="15" x14ac:dyDescent="0.25"/>
  <cols>
    <col min="3" max="3" width="23.140625" bestFit="1" customWidth="1"/>
    <col min="5" max="5" width="28.7109375" bestFit="1" customWidth="1"/>
    <col min="6" max="6" width="13.42578125" customWidth="1"/>
    <col min="7" max="7" width="34.85546875" bestFit="1" customWidth="1"/>
    <col min="8" max="8" width="13.28515625" customWidth="1"/>
    <col min="9" max="9" width="11" customWidth="1"/>
    <col min="10" max="10" width="11.7109375" customWidth="1"/>
  </cols>
  <sheetData>
    <row r="1" spans="3:11" ht="15.75" thickBot="1" x14ac:dyDescent="0.3"/>
    <row r="2" spans="3:11" ht="19.5" thickBot="1" x14ac:dyDescent="0.35">
      <c r="C2" s="36" t="s">
        <v>30</v>
      </c>
      <c r="G2" s="37" t="s">
        <v>29</v>
      </c>
      <c r="J2" s="1"/>
      <c r="K2" s="1"/>
    </row>
    <row r="3" spans="3:11" ht="15.75" x14ac:dyDescent="0.25">
      <c r="E3" s="32" t="s">
        <v>23</v>
      </c>
      <c r="F3" s="115">
        <f>Ratios!F6</f>
        <v>41547</v>
      </c>
      <c r="G3" s="115">
        <f>Ratios!G6</f>
        <v>41182</v>
      </c>
      <c r="H3" s="115">
        <f>Ratios!H6</f>
        <v>40816</v>
      </c>
      <c r="I3" s="115">
        <f>Ratios!I6</f>
        <v>40451</v>
      </c>
    </row>
    <row r="4" spans="3:11" ht="15.75" x14ac:dyDescent="0.25">
      <c r="E4" s="32" t="s">
        <v>4</v>
      </c>
      <c r="F4" s="32">
        <f>(Ratios!F7-Ratios!F8)</f>
        <v>7239</v>
      </c>
      <c r="G4" s="32">
        <f>(Ratios!G7-Ratios!G8)</f>
        <v>2139</v>
      </c>
      <c r="H4" s="32">
        <f>(Ratios!H7-Ratios!H8)</f>
        <v>5456</v>
      </c>
      <c r="I4" s="32">
        <f>(Ratios!I7-Ratios!I8)</f>
        <v>4589</v>
      </c>
    </row>
    <row r="5" spans="3:11" ht="15.75" x14ac:dyDescent="0.25">
      <c r="E5" s="32" t="s">
        <v>0</v>
      </c>
      <c r="F5" s="34">
        <f>'Total operating revenues'!C10</f>
        <v>11778</v>
      </c>
      <c r="G5" s="34">
        <f>'Total operating revenues'!D10</f>
        <v>10421</v>
      </c>
      <c r="H5" s="34">
        <f>'Total operating revenues'!E10</f>
        <v>9188</v>
      </c>
      <c r="I5" s="34">
        <f>'Total operating revenues'!F10</f>
        <v>8065</v>
      </c>
      <c r="J5" s="30"/>
    </row>
    <row r="6" spans="3:11" ht="15.75" x14ac:dyDescent="0.25">
      <c r="E6" s="33" t="s">
        <v>5</v>
      </c>
      <c r="F6" s="35">
        <f>F4/F5</f>
        <v>0.61462047885888949</v>
      </c>
      <c r="G6" s="35">
        <f>G4/G5</f>
        <v>0.20525861241723442</v>
      </c>
      <c r="H6" s="35">
        <f>H4/H5</f>
        <v>0.59381802350892465</v>
      </c>
      <c r="I6" s="35">
        <f>I4/I5</f>
        <v>0.56900185988840668</v>
      </c>
    </row>
    <row r="9" spans="3:11" ht="15.75" x14ac:dyDescent="0.25">
      <c r="E9" s="32" t="s">
        <v>6</v>
      </c>
      <c r="F9" s="47">
        <f>'Expenses and Net income'!E16</f>
        <v>7239</v>
      </c>
      <c r="G9" s="47">
        <f>'Expenses and Net income'!F16</f>
        <v>2139</v>
      </c>
      <c r="H9" s="47">
        <f>'Expenses and Net income'!G16</f>
        <v>5456</v>
      </c>
      <c r="I9" s="47">
        <f>'Expenses and Net income'!H16</f>
        <v>4589</v>
      </c>
    </row>
    <row r="10" spans="3:11" ht="15.75" x14ac:dyDescent="0.25">
      <c r="E10" s="32" t="s">
        <v>0</v>
      </c>
      <c r="F10" s="46">
        <f>'Total operating revenues'!C10</f>
        <v>11778</v>
      </c>
      <c r="G10" s="46">
        <f>'Total operating revenues'!D10</f>
        <v>10421</v>
      </c>
      <c r="H10" s="46">
        <f>'Total operating revenues'!E10</f>
        <v>9188</v>
      </c>
      <c r="I10" s="46">
        <f>'Total operating revenues'!F10</f>
        <v>8065</v>
      </c>
    </row>
    <row r="11" spans="3:11" ht="15.75" x14ac:dyDescent="0.25">
      <c r="E11" s="50" t="s">
        <v>7</v>
      </c>
      <c r="F11" s="51">
        <f>F9/F10</f>
        <v>0.61462047885888949</v>
      </c>
      <c r="G11" s="51">
        <f>G9/G10</f>
        <v>0.20525861241723442</v>
      </c>
      <c r="H11" s="51">
        <f>H9/H10</f>
        <v>0.59381802350892465</v>
      </c>
      <c r="I11" s="51">
        <f>I9/I10</f>
        <v>0.56900185988840668</v>
      </c>
    </row>
    <row r="14" spans="3:11" ht="15.75" x14ac:dyDescent="0.25">
      <c r="E14" s="32" t="s">
        <v>6</v>
      </c>
      <c r="F14" s="32">
        <f>F9</f>
        <v>7239</v>
      </c>
      <c r="G14" s="32">
        <f>G9</f>
        <v>2139</v>
      </c>
      <c r="H14" s="32">
        <f>H9</f>
        <v>5456</v>
      </c>
      <c r="I14" s="32">
        <f>I9</f>
        <v>4589</v>
      </c>
    </row>
    <row r="15" spans="3:11" ht="15.75" x14ac:dyDescent="0.25">
      <c r="E15" s="32" t="s">
        <v>8</v>
      </c>
      <c r="F15" s="32">
        <f>('Statement of Financial position'!E13-'Statement of Financial position'!E14)</f>
        <v>31621</v>
      </c>
      <c r="G15" s="32">
        <f>('Statement of Financial position'!F13-'Statement of Financial position'!F14)</f>
        <v>32059</v>
      </c>
      <c r="H15" s="32">
        <f>('Statement of Financial position'!G13-'Statement of Financial position'!G14)</f>
        <v>31309</v>
      </c>
      <c r="I15" s="32">
        <f>('Statement of Financial position'!H13-'Statement of Financial position'!H14)</f>
        <v>29910</v>
      </c>
    </row>
    <row r="16" spans="3:11" ht="15.75" x14ac:dyDescent="0.25">
      <c r="E16" s="52" t="s">
        <v>9</v>
      </c>
      <c r="F16" s="53">
        <f>F14/F15</f>
        <v>0.22893014136175327</v>
      </c>
      <c r="G16" s="53">
        <f>G14/G15</f>
        <v>6.6720733647337715E-2</v>
      </c>
      <c r="H16" s="53">
        <f>H14/H15</f>
        <v>0.17426299147210067</v>
      </c>
      <c r="I16" s="53">
        <f>I14/I15</f>
        <v>0.15342694750919425</v>
      </c>
    </row>
    <row r="19" spans="4:9" ht="15.75" x14ac:dyDescent="0.25">
      <c r="E19" s="32" t="s">
        <v>10</v>
      </c>
      <c r="F19" s="47">
        <f>'Expenses and Net income'!E14</f>
        <v>4539</v>
      </c>
      <c r="G19" s="47">
        <f>'Expenses and Net income'!F14</f>
        <v>8282</v>
      </c>
      <c r="H19" s="47">
        <f>'Expenses and Net income'!G14</f>
        <v>3732</v>
      </c>
      <c r="I19" s="47">
        <f>'Expenses and Net income'!H14</f>
        <v>3476</v>
      </c>
    </row>
    <row r="20" spans="4:9" ht="15.75" x14ac:dyDescent="0.25">
      <c r="E20" s="32" t="s">
        <v>11</v>
      </c>
      <c r="F20" s="46">
        <f>F10</f>
        <v>11778</v>
      </c>
      <c r="G20" s="46">
        <f t="shared" ref="G20:I20" si="0">G10</f>
        <v>10421</v>
      </c>
      <c r="H20" s="46">
        <f t="shared" si="0"/>
        <v>9188</v>
      </c>
      <c r="I20" s="46">
        <f t="shared" si="0"/>
        <v>8065</v>
      </c>
    </row>
    <row r="21" spans="4:9" ht="15.75" x14ac:dyDescent="0.25">
      <c r="E21" s="54" t="s">
        <v>12</v>
      </c>
      <c r="F21" s="55">
        <f>F19/F20</f>
        <v>0.38537952114111057</v>
      </c>
      <c r="G21" s="55">
        <f>G19/G20</f>
        <v>0.79474138758276558</v>
      </c>
      <c r="H21" s="55">
        <f>H19/H20</f>
        <v>0.40618197649107529</v>
      </c>
      <c r="I21" s="55">
        <f>I19/I20</f>
        <v>0.43099814011159332</v>
      </c>
    </row>
    <row r="25" spans="4:9" x14ac:dyDescent="0.25">
      <c r="D2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7"/>
  <sheetViews>
    <sheetView workbookViewId="0">
      <selection activeCell="E5" sqref="E5:J7"/>
    </sheetView>
  </sheetViews>
  <sheetFormatPr defaultRowHeight="15" x14ac:dyDescent="0.25"/>
  <cols>
    <col min="3" max="3" width="20.5703125" bestFit="1" customWidth="1"/>
    <col min="5" max="5" width="26.7109375" bestFit="1" customWidth="1"/>
    <col min="6" max="6" width="13.7109375" bestFit="1" customWidth="1"/>
    <col min="7" max="10" width="10.140625" bestFit="1" customWidth="1"/>
  </cols>
  <sheetData>
    <row r="4" spans="3:10" ht="15.75" thickBot="1" x14ac:dyDescent="0.3"/>
    <row r="5" spans="3:10" ht="16.5" thickBot="1" x14ac:dyDescent="0.3">
      <c r="C5" s="36" t="s">
        <v>32</v>
      </c>
      <c r="E5" s="32" t="s">
        <v>23</v>
      </c>
      <c r="F5" s="49">
        <f>'Total operating revenues'!C4</f>
        <v>41547</v>
      </c>
      <c r="G5" s="49">
        <f>'Total operating revenues'!D4</f>
        <v>41182</v>
      </c>
      <c r="H5" s="49">
        <f>'Total operating revenues'!E4</f>
        <v>40816</v>
      </c>
      <c r="I5" s="49">
        <f>'Total operating revenues'!F4</f>
        <v>40451</v>
      </c>
      <c r="J5" s="49">
        <f>'Total operating revenues'!G4</f>
        <v>40086</v>
      </c>
    </row>
    <row r="6" spans="3:10" ht="15.75" x14ac:dyDescent="0.25">
      <c r="E6" s="32" t="s">
        <v>66</v>
      </c>
      <c r="F6" s="34">
        <f>'Total operating revenues'!C10</f>
        <v>11778</v>
      </c>
      <c r="G6" s="34">
        <f>'Total operating revenues'!D10</f>
        <v>10421</v>
      </c>
      <c r="H6" s="34">
        <f>'Total operating revenues'!E10</f>
        <v>9188</v>
      </c>
      <c r="I6" s="34">
        <f>'Total operating revenues'!F10</f>
        <v>8065</v>
      </c>
      <c r="J6" s="34">
        <f>'Total operating revenues'!G10</f>
        <v>6911</v>
      </c>
    </row>
    <row r="7" spans="3:10" ht="15.75" x14ac:dyDescent="0.25">
      <c r="E7" s="95" t="s">
        <v>31</v>
      </c>
      <c r="F7" s="96">
        <f>(F6-G6)/G6</f>
        <v>0.13021782938297669</v>
      </c>
      <c r="G7" s="96">
        <f>(G6-F6)/F6</f>
        <v>-0.11521480726778741</v>
      </c>
      <c r="H7" s="96">
        <f t="shared" ref="H7:J7" si="0">(H6-G6)/G6</f>
        <v>-0.11831877938777469</v>
      </c>
      <c r="I7" s="96">
        <f t="shared" si="0"/>
        <v>-0.12222464083587288</v>
      </c>
      <c r="J7" s="96">
        <f t="shared" si="0"/>
        <v>-0.14308741475511469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opLeftCell="A4" workbookViewId="0">
      <selection activeCell="E11" sqref="E11:I14"/>
    </sheetView>
  </sheetViews>
  <sheetFormatPr defaultRowHeight="15" x14ac:dyDescent="0.25"/>
  <cols>
    <col min="3" max="3" width="6.85546875" customWidth="1"/>
    <col min="4" max="4" width="8" customWidth="1"/>
    <col min="5" max="5" width="25.7109375" bestFit="1" customWidth="1"/>
    <col min="6" max="6" width="11.140625" customWidth="1"/>
    <col min="7" max="7" width="11" customWidth="1"/>
    <col min="8" max="8" width="11.42578125" customWidth="1"/>
    <col min="9" max="9" width="11.28515625" customWidth="1"/>
    <col min="10" max="10" width="11" customWidth="1"/>
  </cols>
  <sheetData>
    <row r="2" spans="2:10" x14ac:dyDescent="0.25">
      <c r="F2" s="1"/>
      <c r="G2" s="1"/>
      <c r="H2" s="1"/>
      <c r="I2" s="1"/>
      <c r="J2" s="1"/>
    </row>
    <row r="5" spans="2:10" ht="15.75" x14ac:dyDescent="0.25">
      <c r="E5" s="32" t="s">
        <v>23</v>
      </c>
      <c r="F5" s="49">
        <f>'Statement of Financial position'!E4</f>
        <v>41547</v>
      </c>
      <c r="G5" s="49">
        <f>'Statement of Financial position'!F4</f>
        <v>41182</v>
      </c>
      <c r="H5" s="49">
        <f>'Statement of Financial position'!G4</f>
        <v>40816</v>
      </c>
      <c r="I5" s="49">
        <f>'Statement of Financial position'!H4</f>
        <v>40451</v>
      </c>
    </row>
    <row r="6" spans="2:10" ht="15.75" x14ac:dyDescent="0.25">
      <c r="E6" s="32" t="s">
        <v>1</v>
      </c>
      <c r="F6" s="47">
        <f>'Statement of Financial position'!E17</f>
        <v>9086</v>
      </c>
      <c r="G6" s="47">
        <f>'Statement of Financial position'!F17</f>
        <v>12383</v>
      </c>
      <c r="H6" s="47">
        <f>'Statement of Financial position'!G17</f>
        <v>8323</v>
      </c>
      <c r="I6" s="47">
        <f>'Statement of Financial position'!H17</f>
        <v>8394</v>
      </c>
    </row>
    <row r="7" spans="2:10" ht="15.75" x14ac:dyDescent="0.25">
      <c r="E7" s="32" t="s">
        <v>2</v>
      </c>
      <c r="F7" s="47">
        <f>'Statement of Financial position'!E18</f>
        <v>26870</v>
      </c>
      <c r="G7" s="47">
        <f>'Statement of Financial position'!F18</f>
        <v>27630</v>
      </c>
      <c r="H7" s="47">
        <f>'Statement of Financial position'!G18</f>
        <v>26437</v>
      </c>
      <c r="I7" s="47">
        <f>'Statement of Financial position'!H18</f>
        <v>25014</v>
      </c>
    </row>
    <row r="8" spans="2:10" ht="15.75" x14ac:dyDescent="0.25">
      <c r="E8" s="54" t="s">
        <v>3</v>
      </c>
      <c r="F8" s="55">
        <f>F6/F7</f>
        <v>0.33814663193152217</v>
      </c>
      <c r="G8" s="55">
        <f>G6/G7</f>
        <v>0.44817227651103875</v>
      </c>
      <c r="H8" s="55">
        <f>H6/H7</f>
        <v>0.3148239210197829</v>
      </c>
      <c r="I8" s="55">
        <f>I6/I7</f>
        <v>0.3355720796354042</v>
      </c>
    </row>
    <row r="11" spans="2:10" ht="15.75" x14ac:dyDescent="0.25">
      <c r="E11" s="32" t="s">
        <v>23</v>
      </c>
      <c r="F11" s="49">
        <f>F5</f>
        <v>41547</v>
      </c>
      <c r="G11" s="49">
        <f t="shared" ref="G11:I11" si="0">G5</f>
        <v>41182</v>
      </c>
      <c r="H11" s="49">
        <f t="shared" si="0"/>
        <v>40816</v>
      </c>
      <c r="I11" s="49">
        <f t="shared" si="0"/>
        <v>40451</v>
      </c>
    </row>
    <row r="12" spans="2:10" ht="15.75" x14ac:dyDescent="0.25">
      <c r="E12" s="32" t="s">
        <v>18</v>
      </c>
      <c r="F12" s="32">
        <f>'Expenses and Net income'!E17</f>
        <v>18</v>
      </c>
      <c r="G12" s="32">
        <f>'Expenses and Net income'!F17</f>
        <v>68</v>
      </c>
      <c r="H12" s="32">
        <f>'Expenses and Net income'!G17</f>
        <v>200</v>
      </c>
      <c r="I12" s="32">
        <f>'Expenses and Net income'!H17</f>
        <v>49</v>
      </c>
    </row>
    <row r="13" spans="2:10" ht="15.75" x14ac:dyDescent="0.25">
      <c r="E13" s="32" t="s">
        <v>19</v>
      </c>
      <c r="F13" s="47">
        <f>'Expenses and Net income'!E20</f>
        <v>0</v>
      </c>
      <c r="G13" s="47">
        <f>'Expenses and Net income'!F20</f>
        <v>2</v>
      </c>
      <c r="H13" s="47">
        <f>'Expenses and Net income'!G20</f>
        <v>4</v>
      </c>
      <c r="I13" s="47">
        <f>'Expenses and Net income'!H20</f>
        <v>2</v>
      </c>
    </row>
    <row r="14" spans="2:10" ht="15.75" x14ac:dyDescent="0.25">
      <c r="E14" s="52" t="s">
        <v>20</v>
      </c>
      <c r="F14" s="56" t="s">
        <v>67</v>
      </c>
      <c r="G14" s="56">
        <f>G12/G13</f>
        <v>34</v>
      </c>
      <c r="H14" s="56">
        <f>H12/H13</f>
        <v>50</v>
      </c>
      <c r="I14" s="56">
        <f>I12/I13</f>
        <v>24.5</v>
      </c>
    </row>
    <row r="15" spans="2:10" x14ac:dyDescent="0.25">
      <c r="B15" s="1"/>
      <c r="C15" s="1"/>
    </row>
    <row r="20" spans="2:3" x14ac:dyDescent="0.25">
      <c r="B20" s="1"/>
      <c r="C20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C2" sqref="C2:H12"/>
    </sheetView>
  </sheetViews>
  <sheetFormatPr defaultRowHeight="15" x14ac:dyDescent="0.25"/>
  <cols>
    <col min="3" max="3" width="30.7109375" bestFit="1" customWidth="1"/>
    <col min="4" max="5" width="11.28515625" customWidth="1"/>
    <col min="6" max="6" width="11.85546875" bestFit="1" customWidth="1"/>
    <col min="7" max="7" width="11.28515625" customWidth="1"/>
    <col min="8" max="8" width="10.7109375" bestFit="1" customWidth="1"/>
    <col min="9" max="9" width="10.140625" bestFit="1" customWidth="1"/>
  </cols>
  <sheetData>
    <row r="1" spans="3:8" ht="15.75" thickBot="1" x14ac:dyDescent="0.3"/>
    <row r="2" spans="3:8" ht="15.75" thickBot="1" x14ac:dyDescent="0.3">
      <c r="C2" s="135" t="s">
        <v>91</v>
      </c>
      <c r="D2" s="136"/>
      <c r="E2" s="136"/>
      <c r="F2" s="136"/>
      <c r="G2" s="136"/>
      <c r="H2" s="137"/>
    </row>
    <row r="3" spans="3:8" ht="15.75" x14ac:dyDescent="0.25">
      <c r="C3" s="132" t="s">
        <v>90</v>
      </c>
      <c r="D3" s="133">
        <f>'Statement of Financial position'!E4</f>
        <v>41547</v>
      </c>
      <c r="E3" s="133">
        <f>'Statement of Financial position'!F4</f>
        <v>41182</v>
      </c>
      <c r="F3" s="133">
        <f>'Statement of Financial position'!G4</f>
        <v>40816</v>
      </c>
      <c r="G3" s="133">
        <f>'Statement of Financial position'!H4</f>
        <v>40451</v>
      </c>
      <c r="H3" s="134">
        <f>'Statement of Financial position'!I4</f>
        <v>40086</v>
      </c>
    </row>
    <row r="4" spans="3:8" ht="15.75" x14ac:dyDescent="0.25">
      <c r="C4" s="116" t="s">
        <v>13</v>
      </c>
      <c r="D4" s="117">
        <f>('Statement of Financial position'!E5)</f>
        <v>7822</v>
      </c>
      <c r="E4" s="117">
        <f>('Statement of Financial position'!F5)</f>
        <v>11786</v>
      </c>
      <c r="F4" s="117">
        <f>('Statement of Financial position'!G5)</f>
        <v>9190</v>
      </c>
      <c r="G4" s="117">
        <f>('Statement of Financial position'!H5)</f>
        <v>8734</v>
      </c>
      <c r="H4" s="118">
        <f>('Statement of Financial position'!I5)</f>
        <v>9241</v>
      </c>
    </row>
    <row r="5" spans="3:8" ht="15.75" x14ac:dyDescent="0.25">
      <c r="C5" s="116" t="s">
        <v>16</v>
      </c>
      <c r="D5" s="119">
        <f>'Statement of Financial position'!E14</f>
        <v>4335</v>
      </c>
      <c r="E5" s="119">
        <f>'Statement of Financial position'!F14</f>
        <v>7954</v>
      </c>
      <c r="F5" s="119">
        <f>'Statement of Financial position'!G14</f>
        <v>3451</v>
      </c>
      <c r="G5" s="119">
        <f>'Statement of Financial position'!H14</f>
        <v>3498</v>
      </c>
      <c r="H5" s="120">
        <f>'Statement of Financial position'!I14</f>
        <v>4442</v>
      </c>
    </row>
    <row r="6" spans="3:8" ht="15.75" x14ac:dyDescent="0.25">
      <c r="C6" s="124" t="s">
        <v>14</v>
      </c>
      <c r="D6" s="130">
        <f>D4/D5</f>
        <v>1.8043829296424452</v>
      </c>
      <c r="E6" s="130">
        <f>E4/E5</f>
        <v>1.4817701785265276</v>
      </c>
      <c r="F6" s="130">
        <f>F4/F5</f>
        <v>2.6629962329759489</v>
      </c>
      <c r="G6" s="130">
        <f>G4/G5</f>
        <v>2.4968553459119498</v>
      </c>
      <c r="H6" s="131">
        <f>H4/H5</f>
        <v>2.080369203061684</v>
      </c>
    </row>
    <row r="7" spans="3:8" x14ac:dyDescent="0.25">
      <c r="C7" s="121"/>
      <c r="D7" s="122"/>
      <c r="E7" s="122"/>
      <c r="F7" s="122"/>
      <c r="G7" s="122"/>
      <c r="H7" s="123"/>
    </row>
    <row r="8" spans="3:8" ht="15.75" x14ac:dyDescent="0.25">
      <c r="C8" s="124" t="s">
        <v>90</v>
      </c>
      <c r="D8" s="125">
        <f>D3</f>
        <v>41547</v>
      </c>
      <c r="E8" s="125">
        <f t="shared" ref="E8:H8" si="0">E3</f>
        <v>41182</v>
      </c>
      <c r="F8" s="125">
        <f t="shared" si="0"/>
        <v>40816</v>
      </c>
      <c r="G8" s="125">
        <f t="shared" si="0"/>
        <v>40451</v>
      </c>
      <c r="H8" s="126">
        <f t="shared" si="0"/>
        <v>40086</v>
      </c>
    </row>
    <row r="9" spans="3:8" ht="15.75" x14ac:dyDescent="0.25">
      <c r="C9" s="116" t="s">
        <v>21</v>
      </c>
      <c r="D9" s="117">
        <f>D4</f>
        <v>7822</v>
      </c>
      <c r="E9" s="117">
        <f t="shared" ref="E9:H9" si="1">E4</f>
        <v>11786</v>
      </c>
      <c r="F9" s="117">
        <f t="shared" si="1"/>
        <v>9190</v>
      </c>
      <c r="G9" s="117">
        <f t="shared" si="1"/>
        <v>8734</v>
      </c>
      <c r="H9" s="118">
        <f t="shared" si="1"/>
        <v>9241</v>
      </c>
    </row>
    <row r="10" spans="3:8" ht="15.75" x14ac:dyDescent="0.25">
      <c r="C10" s="116" t="s">
        <v>15</v>
      </c>
      <c r="D10" s="119">
        <f>'Statement of Financial position'!E10</f>
        <v>521</v>
      </c>
      <c r="E10" s="119">
        <f>'Statement of Financial position'!F10</f>
        <v>151</v>
      </c>
      <c r="F10" s="119">
        <f>'Statement of Financial position'!G10</f>
        <v>129</v>
      </c>
      <c r="G10" s="119">
        <f>'Statement of Financial position'!H10</f>
        <v>197</v>
      </c>
      <c r="H10" s="120">
        <f>'Statement of Financial position'!I10</f>
        <v>125</v>
      </c>
    </row>
    <row r="11" spans="3:8" ht="15.75" x14ac:dyDescent="0.25">
      <c r="C11" s="116" t="s">
        <v>16</v>
      </c>
      <c r="D11" s="117">
        <f>'Statement of Financial position'!E14</f>
        <v>4335</v>
      </c>
      <c r="E11" s="117">
        <f>'Statement of Financial position'!F14</f>
        <v>7954</v>
      </c>
      <c r="F11" s="117">
        <f>'Statement of Financial position'!G14</f>
        <v>3451</v>
      </c>
      <c r="G11" s="117">
        <f>'Statement of Financial position'!H14</f>
        <v>3498</v>
      </c>
      <c r="H11" s="118">
        <f>'Statement of Financial position'!I14</f>
        <v>4442</v>
      </c>
    </row>
    <row r="12" spans="3:8" ht="16.5" thickBot="1" x14ac:dyDescent="0.3">
      <c r="C12" s="127" t="s">
        <v>17</v>
      </c>
      <c r="D12" s="128">
        <f>(D9-D10)/D11</f>
        <v>1.6841983852364475</v>
      </c>
      <c r="E12" s="128">
        <f t="shared" ref="E12:H12" si="2">(E9-E10)/E11</f>
        <v>1.4627860196127735</v>
      </c>
      <c r="F12" s="128">
        <f t="shared" si="2"/>
        <v>2.625615763546798</v>
      </c>
      <c r="G12" s="128">
        <f t="shared" si="2"/>
        <v>2.4405374499714121</v>
      </c>
      <c r="H12" s="129">
        <f t="shared" si="2"/>
        <v>2.0522287257991896</v>
      </c>
    </row>
    <row r="25" spans="2:2" x14ac:dyDescent="0.25">
      <c r="B25" s="1"/>
    </row>
  </sheetData>
  <mergeCells count="1">
    <mergeCell ref="C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Expenses and Net income</vt:lpstr>
      <vt:lpstr>Total operating revenues</vt:lpstr>
      <vt:lpstr>Statement of Financial position</vt:lpstr>
      <vt:lpstr>Ratios</vt:lpstr>
      <vt:lpstr>Profitability ratios </vt:lpstr>
      <vt:lpstr>Sales Analysis</vt:lpstr>
      <vt:lpstr>Gearing ratios</vt:lpstr>
      <vt:lpstr>Liquidity ratios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Iscorpion</cp:lastModifiedBy>
  <dcterms:created xsi:type="dcterms:W3CDTF">2015-08-07T03:36:25Z</dcterms:created>
  <dcterms:modified xsi:type="dcterms:W3CDTF">2015-10-09T14:54:01Z</dcterms:modified>
</cp:coreProperties>
</file>